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C:\Users\con.inthsf\Documents\Publicar en Pagina Web\"/>
    </mc:Choice>
  </mc:AlternateContent>
  <xr:revisionPtr revIDLastSave="0" documentId="13_ncr:1_{14022457-E862-4A58-AB4A-8AA641BF197F}" xr6:coauthVersionLast="47" xr6:coauthVersionMax="47" xr10:uidLastSave="{00000000-0000-0000-0000-000000000000}"/>
  <bookViews>
    <workbookView xWindow="-120" yWindow="-120" windowWidth="29040" windowHeight="15720" firstSheet="6"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r:id="rId9"/>
    <sheet name="9 RIESGO DEL PROCESO" sheetId="33" r:id="rId10"/>
    <sheet name="10 CONTROL DE CAMBIOS" sheetId="20"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IDENTIFICACIÓN'!$A$8:$XEX$28</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CONTROL'!$A$7:$W$87</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RIESGOS'!$A$8:$AX$28</definedName>
    <definedName name="Afectación_Económica">'3 PROBABIL E IMPACTO INHERENTE'!$X$9:$X$14</definedName>
    <definedName name="_xlnm.Print_Area" localSheetId="10">'10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10">'[2]CONTEXTO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IDENTIFICACIÓN'!$7:$8</definedName>
    <definedName name="_xlnm.Print_Titles" localSheetId="2">'3 PROBABIL E IMPACTO INHERENTE'!$5:$8</definedName>
    <definedName name="_xlnm.Print_Titles" localSheetId="4">'5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36" l="1"/>
  <c r="AA11" i="36"/>
  <c r="AA9" i="36"/>
  <c r="I36" i="9" l="1"/>
  <c r="F20" i="30"/>
  <c r="F18" i="30"/>
  <c r="F12" i="30" l="1"/>
  <c r="F13" i="30"/>
  <c r="I13" i="30"/>
  <c r="J13" i="30" s="1"/>
  <c r="F14" i="30"/>
  <c r="I14" i="30"/>
  <c r="J14" i="30" s="1"/>
  <c r="F15" i="30"/>
  <c r="I15" i="30"/>
  <c r="J15" i="30" s="1"/>
  <c r="F16" i="30"/>
  <c r="I16" i="30"/>
  <c r="J16" i="30" s="1"/>
  <c r="F17" i="30"/>
  <c r="I17" i="30"/>
  <c r="J17" i="30" s="1"/>
  <c r="I18" i="30"/>
  <c r="J18" i="30" s="1"/>
  <c r="F19" i="30"/>
  <c r="I19" i="30"/>
  <c r="J19" i="30" s="1"/>
  <c r="I10" i="30" l="1"/>
  <c r="J10" i="30" s="1"/>
  <c r="F10" i="30"/>
  <c r="F9" i="30"/>
  <c r="L9" i="9" l="1"/>
  <c r="L8" i="9"/>
  <c r="K8" i="9"/>
  <c r="N8" i="9"/>
  <c r="D9" i="15"/>
  <c r="E9" i="15" s="1"/>
  <c r="L10" i="9"/>
  <c r="L11" i="9"/>
  <c r="N9" i="9"/>
  <c r="K9" i="9"/>
  <c r="K10" i="9"/>
  <c r="N10" i="9"/>
  <c r="K11" i="9"/>
  <c r="N11" i="9"/>
  <c r="R11" i="9" s="1"/>
  <c r="E2" i="37"/>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4" i="9"/>
  <c r="A80" i="9"/>
  <c r="A76" i="9"/>
  <c r="A72" i="9"/>
  <c r="A68" i="9"/>
  <c r="A64" i="9"/>
  <c r="A60" i="9"/>
  <c r="A56" i="9"/>
  <c r="A52" i="9"/>
  <c r="A48" i="9"/>
  <c r="A44" i="9"/>
  <c r="A40" i="9"/>
  <c r="A36" i="9"/>
  <c r="A32" i="9"/>
  <c r="A28" i="9"/>
  <c r="A24" i="9"/>
  <c r="A20" i="9"/>
  <c r="A16" i="9"/>
  <c r="N87" i="9"/>
  <c r="L87" i="9"/>
  <c r="K87" i="9"/>
  <c r="I87" i="9"/>
  <c r="N86" i="9"/>
  <c r="L86" i="9"/>
  <c r="K86" i="9"/>
  <c r="R86" i="9" s="1"/>
  <c r="I86" i="9"/>
  <c r="N85" i="9"/>
  <c r="L85" i="9"/>
  <c r="K85" i="9"/>
  <c r="I85" i="9"/>
  <c r="N84" i="9"/>
  <c r="L84" i="9"/>
  <c r="K84" i="9"/>
  <c r="I84" i="9"/>
  <c r="N83" i="9"/>
  <c r="L83" i="9"/>
  <c r="K83" i="9"/>
  <c r="I83" i="9"/>
  <c r="N82" i="9"/>
  <c r="L82" i="9"/>
  <c r="K82" i="9"/>
  <c r="R82" i="9" s="1"/>
  <c r="I82" i="9"/>
  <c r="N81" i="9"/>
  <c r="L81" i="9"/>
  <c r="K81" i="9"/>
  <c r="I81" i="9"/>
  <c r="N80" i="9"/>
  <c r="L80" i="9"/>
  <c r="K80" i="9"/>
  <c r="R80" i="9" s="1"/>
  <c r="I80" i="9"/>
  <c r="N79" i="9"/>
  <c r="L79" i="9"/>
  <c r="K79" i="9"/>
  <c r="I79" i="9"/>
  <c r="N78" i="9"/>
  <c r="L78" i="9"/>
  <c r="K78" i="9"/>
  <c r="R78" i="9" s="1"/>
  <c r="I78" i="9"/>
  <c r="N77" i="9"/>
  <c r="L77" i="9"/>
  <c r="K77" i="9"/>
  <c r="I77" i="9"/>
  <c r="N76" i="9"/>
  <c r="L76" i="9"/>
  <c r="K76" i="9"/>
  <c r="R76" i="9" s="1"/>
  <c r="I76" i="9"/>
  <c r="N75" i="9"/>
  <c r="L75" i="9"/>
  <c r="K75" i="9"/>
  <c r="I75" i="9"/>
  <c r="N74" i="9"/>
  <c r="L74" i="9"/>
  <c r="K74" i="9"/>
  <c r="I74" i="9"/>
  <c r="N73" i="9"/>
  <c r="L73" i="9"/>
  <c r="K73" i="9"/>
  <c r="I73" i="9"/>
  <c r="N72" i="9"/>
  <c r="L72" i="9"/>
  <c r="K72" i="9"/>
  <c r="R72" i="9" s="1"/>
  <c r="I72" i="9"/>
  <c r="N71" i="9"/>
  <c r="L71" i="9"/>
  <c r="K71" i="9"/>
  <c r="I71" i="9"/>
  <c r="N70" i="9"/>
  <c r="L70" i="9"/>
  <c r="K70" i="9"/>
  <c r="I70" i="9"/>
  <c r="N69" i="9"/>
  <c r="L69" i="9"/>
  <c r="K69" i="9"/>
  <c r="I69" i="9"/>
  <c r="N68" i="9"/>
  <c r="R68" i="9" s="1"/>
  <c r="L68" i="9"/>
  <c r="K68" i="9"/>
  <c r="I68" i="9"/>
  <c r="N67" i="9"/>
  <c r="R67" i="9" s="1"/>
  <c r="L67" i="9"/>
  <c r="K67" i="9"/>
  <c r="I67" i="9"/>
  <c r="N66" i="9"/>
  <c r="L66" i="9"/>
  <c r="K66" i="9"/>
  <c r="R66" i="9" s="1"/>
  <c r="I66" i="9"/>
  <c r="N65" i="9"/>
  <c r="L65" i="9"/>
  <c r="K65" i="9"/>
  <c r="I65" i="9"/>
  <c r="N64" i="9"/>
  <c r="L64" i="9"/>
  <c r="K64" i="9"/>
  <c r="R64" i="9"/>
  <c r="I64" i="9"/>
  <c r="N63" i="9"/>
  <c r="L63" i="9"/>
  <c r="K63" i="9"/>
  <c r="R63" i="9" s="1"/>
  <c r="I63" i="9"/>
  <c r="N62" i="9"/>
  <c r="L62" i="9"/>
  <c r="K62" i="9"/>
  <c r="R62" i="9" s="1"/>
  <c r="I62" i="9"/>
  <c r="N61" i="9"/>
  <c r="L61" i="9"/>
  <c r="K61" i="9"/>
  <c r="R61" i="9" s="1"/>
  <c r="I61" i="9"/>
  <c r="N60" i="9"/>
  <c r="R60" i="9" s="1"/>
  <c r="L60" i="9"/>
  <c r="K60" i="9"/>
  <c r="I60" i="9"/>
  <c r="N59" i="9"/>
  <c r="L59" i="9"/>
  <c r="K59" i="9"/>
  <c r="R59" i="9" s="1"/>
  <c r="I59" i="9"/>
  <c r="N58" i="9"/>
  <c r="L58" i="9"/>
  <c r="K58" i="9"/>
  <c r="R58" i="9" s="1"/>
  <c r="I58" i="9"/>
  <c r="N57" i="9"/>
  <c r="L57" i="9"/>
  <c r="K57" i="9"/>
  <c r="I57" i="9"/>
  <c r="N56" i="9"/>
  <c r="L56" i="9"/>
  <c r="K56" i="9"/>
  <c r="I56" i="9"/>
  <c r="N55" i="9"/>
  <c r="L55" i="9"/>
  <c r="K55" i="9"/>
  <c r="R55" i="9" s="1"/>
  <c r="I55" i="9"/>
  <c r="N54" i="9"/>
  <c r="L54" i="9"/>
  <c r="K54" i="9"/>
  <c r="I54" i="9"/>
  <c r="N53" i="9"/>
  <c r="L53" i="9"/>
  <c r="K53" i="9"/>
  <c r="I53" i="9"/>
  <c r="N52" i="9"/>
  <c r="L52" i="9"/>
  <c r="K52" i="9"/>
  <c r="I52" i="9"/>
  <c r="N51" i="9"/>
  <c r="L51" i="9"/>
  <c r="K51" i="9"/>
  <c r="R51" i="9" s="1"/>
  <c r="I51" i="9"/>
  <c r="N50" i="9"/>
  <c r="L50" i="9"/>
  <c r="K50" i="9"/>
  <c r="R50" i="9"/>
  <c r="I50" i="9"/>
  <c r="N49" i="9"/>
  <c r="L49" i="9"/>
  <c r="K49" i="9"/>
  <c r="I49" i="9"/>
  <c r="N48" i="9"/>
  <c r="L48" i="9"/>
  <c r="K48" i="9"/>
  <c r="R48" i="9" s="1"/>
  <c r="I48" i="9"/>
  <c r="N47" i="9"/>
  <c r="L47" i="9"/>
  <c r="K47" i="9"/>
  <c r="R47" i="9" s="1"/>
  <c r="I47" i="9"/>
  <c r="N46" i="9"/>
  <c r="L46" i="9"/>
  <c r="K46" i="9"/>
  <c r="I46" i="9"/>
  <c r="N45" i="9"/>
  <c r="L45" i="9"/>
  <c r="K45" i="9"/>
  <c r="R45" i="9" s="1"/>
  <c r="I45" i="9"/>
  <c r="N44" i="9"/>
  <c r="L44" i="9"/>
  <c r="K44" i="9"/>
  <c r="I44" i="9"/>
  <c r="N43" i="9"/>
  <c r="L43" i="9"/>
  <c r="K43" i="9"/>
  <c r="I43" i="9"/>
  <c r="N42" i="9"/>
  <c r="L42" i="9"/>
  <c r="K42" i="9"/>
  <c r="I42" i="9"/>
  <c r="N41" i="9"/>
  <c r="L41" i="9"/>
  <c r="K41" i="9"/>
  <c r="I41" i="9"/>
  <c r="N40" i="9"/>
  <c r="L40" i="9"/>
  <c r="K40" i="9"/>
  <c r="I40" i="9"/>
  <c r="N39" i="9"/>
  <c r="L39" i="9"/>
  <c r="K39" i="9"/>
  <c r="I39" i="9"/>
  <c r="N38" i="9"/>
  <c r="L38" i="9"/>
  <c r="K38" i="9"/>
  <c r="R38" i="9" s="1"/>
  <c r="I38" i="9"/>
  <c r="N37" i="9"/>
  <c r="L37" i="9"/>
  <c r="K37" i="9"/>
  <c r="R37" i="9" s="1"/>
  <c r="I37" i="9"/>
  <c r="N36" i="9"/>
  <c r="L36" i="9"/>
  <c r="K36" i="9"/>
  <c r="N35" i="9"/>
  <c r="R35" i="9" s="1"/>
  <c r="L35" i="9"/>
  <c r="K35" i="9"/>
  <c r="I35" i="9"/>
  <c r="N34" i="9"/>
  <c r="L34" i="9"/>
  <c r="K34" i="9"/>
  <c r="R34" i="9"/>
  <c r="I34" i="9"/>
  <c r="N33" i="9"/>
  <c r="L33" i="9"/>
  <c r="K33" i="9"/>
  <c r="R33" i="9" s="1"/>
  <c r="I33" i="9"/>
  <c r="N32" i="9"/>
  <c r="L32" i="9"/>
  <c r="K32" i="9"/>
  <c r="I32" i="9"/>
  <c r="N31" i="9"/>
  <c r="L31" i="9"/>
  <c r="K31" i="9"/>
  <c r="I31" i="9"/>
  <c r="N30" i="9"/>
  <c r="L30" i="9"/>
  <c r="K30" i="9"/>
  <c r="R30" i="9" s="1"/>
  <c r="I30" i="9"/>
  <c r="N29" i="9"/>
  <c r="L29" i="9"/>
  <c r="K29" i="9"/>
  <c r="I29" i="9"/>
  <c r="N28" i="9"/>
  <c r="L28" i="9"/>
  <c r="K28" i="9"/>
  <c r="I28" i="9"/>
  <c r="N27" i="9"/>
  <c r="L27" i="9"/>
  <c r="K27" i="9"/>
  <c r="R27" i="9"/>
  <c r="I27" i="9"/>
  <c r="N26" i="9"/>
  <c r="L26" i="9"/>
  <c r="K26" i="9"/>
  <c r="R26" i="9"/>
  <c r="I26" i="9"/>
  <c r="N25" i="9"/>
  <c r="L25" i="9"/>
  <c r="K25" i="9"/>
  <c r="I25" i="9"/>
  <c r="N24" i="9"/>
  <c r="R24" i="9" s="1"/>
  <c r="L24" i="9"/>
  <c r="K24" i="9"/>
  <c r="I24" i="9"/>
  <c r="N23" i="9"/>
  <c r="L23" i="9"/>
  <c r="K23" i="9"/>
  <c r="I23" i="9"/>
  <c r="N22" i="9"/>
  <c r="L22" i="9"/>
  <c r="K22" i="9"/>
  <c r="R22" i="9" s="1"/>
  <c r="I22" i="9"/>
  <c r="N21" i="9"/>
  <c r="L21" i="9"/>
  <c r="K21" i="9"/>
  <c r="R21" i="9" s="1"/>
  <c r="I21" i="9"/>
  <c r="N20" i="9"/>
  <c r="L20" i="9"/>
  <c r="K20" i="9"/>
  <c r="I20" i="9"/>
  <c r="N19" i="9"/>
  <c r="R19" i="9" s="1"/>
  <c r="L19" i="9"/>
  <c r="K19" i="9"/>
  <c r="I19" i="9"/>
  <c r="N18" i="9"/>
  <c r="L18" i="9"/>
  <c r="K18" i="9"/>
  <c r="I18" i="9"/>
  <c r="N17" i="9"/>
  <c r="R17" i="9" s="1"/>
  <c r="L17" i="9"/>
  <c r="K17" i="9"/>
  <c r="I17" i="9"/>
  <c r="N16" i="9"/>
  <c r="L16" i="9"/>
  <c r="K16" i="9"/>
  <c r="I16" i="9"/>
  <c r="A12" i="9"/>
  <c r="N15" i="9"/>
  <c r="L15" i="9"/>
  <c r="K15" i="9"/>
  <c r="I15" i="9"/>
  <c r="N14" i="9"/>
  <c r="L14" i="9"/>
  <c r="K14" i="9"/>
  <c r="I14" i="9"/>
  <c r="N13" i="9"/>
  <c r="L13" i="9"/>
  <c r="K13" i="9"/>
  <c r="R13" i="9" s="1"/>
  <c r="I13" i="9"/>
  <c r="N12" i="9"/>
  <c r="L12" i="9"/>
  <c r="K12" i="9"/>
  <c r="I12" i="9"/>
  <c r="I10" i="9"/>
  <c r="I11" i="9"/>
  <c r="I9" i="9"/>
  <c r="I8" i="9"/>
  <c r="R79" i="9"/>
  <c r="R85" i="9"/>
  <c r="R87" i="9"/>
  <c r="R15" i="9"/>
  <c r="R14" i="9"/>
  <c r="I3" i="31"/>
  <c r="I2" i="31"/>
  <c r="G4" i="15"/>
  <c r="G2" i="15"/>
  <c r="I11" i="30"/>
  <c r="J11" i="30" s="1"/>
  <c r="I12" i="30"/>
  <c r="J12" i="30" s="1"/>
  <c r="I20" i="30"/>
  <c r="J20" i="30" s="1"/>
  <c r="I21" i="30"/>
  <c r="J21" i="30" s="1"/>
  <c r="I22" i="30"/>
  <c r="J22" i="30" s="1"/>
  <c r="I23" i="30"/>
  <c r="J23" i="30" s="1"/>
  <c r="I24" i="30"/>
  <c r="J24" i="30" s="1"/>
  <c r="I25" i="30"/>
  <c r="J25" i="30" s="1"/>
  <c r="I26" i="30"/>
  <c r="J26" i="30" s="1"/>
  <c r="I27" i="30"/>
  <c r="J27" i="30" s="1"/>
  <c r="I28" i="30"/>
  <c r="J28" i="30" s="1"/>
  <c r="F2" i="37"/>
  <c r="F1" i="37"/>
  <c r="H9" i="15"/>
  <c r="H10" i="15"/>
  <c r="M10" i="15" s="1"/>
  <c r="N10" i="15" s="1"/>
  <c r="D10" i="31" s="1"/>
  <c r="F10" i="36" s="1"/>
  <c r="H11" i="15"/>
  <c r="H12" i="15"/>
  <c r="H13" i="15"/>
  <c r="H14" i="15"/>
  <c r="H15" i="15"/>
  <c r="H16" i="15"/>
  <c r="H17" i="15"/>
  <c r="H18" i="15"/>
  <c r="H19" i="15"/>
  <c r="H20" i="15"/>
  <c r="H21" i="15"/>
  <c r="H22" i="15"/>
  <c r="H23" i="15"/>
  <c r="H24" i="15"/>
  <c r="H25" i="15"/>
  <c r="M25" i="15" s="1"/>
  <c r="H26" i="15"/>
  <c r="M26" i="15" s="1"/>
  <c r="H27" i="15"/>
  <c r="M27" i="15" s="1"/>
  <c r="H28" i="15"/>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M28" i="15" s="1"/>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F11" i="15" s="1"/>
  <c r="C11" i="31" s="1"/>
  <c r="D12" i="15"/>
  <c r="E12" i="15" s="1"/>
  <c r="D13" i="15"/>
  <c r="E13" i="15" s="1"/>
  <c r="D14" i="15"/>
  <c r="E14" i="15" s="1"/>
  <c r="D15" i="15"/>
  <c r="E15" i="15" s="1"/>
  <c r="D16" i="15"/>
  <c r="E16" i="15" s="1"/>
  <c r="D17" i="15"/>
  <c r="E17" i="15" s="1"/>
  <c r="D18" i="15"/>
  <c r="E18" i="15" s="1"/>
  <c r="D19" i="15"/>
  <c r="F19" i="15" s="1"/>
  <c r="C19" i="31" s="1"/>
  <c r="D20" i="15"/>
  <c r="E20" i="15" s="1"/>
  <c r="C20" i="36" s="1"/>
  <c r="D21" i="15"/>
  <c r="E21" i="15" s="1"/>
  <c r="D22" i="15"/>
  <c r="F22" i="15" s="1"/>
  <c r="C22" i="31" s="1"/>
  <c r="D23" i="15"/>
  <c r="E23" i="15" s="1"/>
  <c r="D24" i="15"/>
  <c r="D25" i="15"/>
  <c r="D26" i="15"/>
  <c r="E26" i="15" s="1"/>
  <c r="D27" i="15"/>
  <c r="F27" i="15" s="1"/>
  <c r="C27" i="31" s="1"/>
  <c r="D28" i="15"/>
  <c r="E25" i="15"/>
  <c r="C72" i="9" s="1"/>
  <c r="E28" i="15"/>
  <c r="C84" i="9" s="1"/>
  <c r="S84" i="9" s="1"/>
  <c r="E24" i="15"/>
  <c r="C68" i="9" s="1"/>
  <c r="S68" i="9" s="1"/>
  <c r="S69" i="9" s="1"/>
  <c r="S70" i="9" s="1"/>
  <c r="E22" i="15"/>
  <c r="C22" i="36" s="1"/>
  <c r="M24" i="15"/>
  <c r="D24" i="36" s="1"/>
  <c r="M23" i="15"/>
  <c r="D23" i="36" s="1"/>
  <c r="M22" i="15"/>
  <c r="D60" i="9" s="1"/>
  <c r="T60" i="9" s="1"/>
  <c r="T61" i="9" s="1"/>
  <c r="T62" i="9" s="1"/>
  <c r="T63" i="9" s="1"/>
  <c r="I22" i="36" s="1"/>
  <c r="K22" i="36" s="1"/>
  <c r="B10" i="36"/>
  <c r="F11" i="30"/>
  <c r="B16" i="9" s="1"/>
  <c r="B20" i="9"/>
  <c r="B13" i="36"/>
  <c r="B14" i="31"/>
  <c r="B15" i="35"/>
  <c r="B36" i="9"/>
  <c r="B17" i="36"/>
  <c r="B18" i="31"/>
  <c r="B19" i="35"/>
  <c r="B48" i="9"/>
  <c r="B20" i="35"/>
  <c r="F21" i="30"/>
  <c r="B21" i="36" s="1"/>
  <c r="F22" i="30"/>
  <c r="B22" i="31" s="1"/>
  <c r="F23" i="30"/>
  <c r="B23" i="35" s="1"/>
  <c r="F24" i="30"/>
  <c r="B24" i="36" s="1"/>
  <c r="F25" i="30"/>
  <c r="B25" i="36" s="1"/>
  <c r="F26" i="30"/>
  <c r="B26" i="36" s="1"/>
  <c r="F27" i="30"/>
  <c r="B27" i="35" s="1"/>
  <c r="F28" i="30"/>
  <c r="B28" i="36" s="1"/>
  <c r="B9" i="36"/>
  <c r="C24" i="36"/>
  <c r="C25" i="36"/>
  <c r="N23" i="15"/>
  <c r="D23" i="31" s="1"/>
  <c r="F23" i="36" s="1"/>
  <c r="D2" i="33"/>
  <c r="D1" i="33"/>
  <c r="D2" i="36"/>
  <c r="D1" i="36"/>
  <c r="D2" i="35"/>
  <c r="D1" i="35"/>
  <c r="D2" i="9"/>
  <c r="D1" i="9"/>
  <c r="D2" i="31"/>
  <c r="D1" i="31"/>
  <c r="D2" i="15"/>
  <c r="D2" i="20"/>
  <c r="D1" i="20"/>
  <c r="A28" i="36"/>
  <c r="A27" i="36"/>
  <c r="A26" i="36"/>
  <c r="A25" i="36"/>
  <c r="A24" i="36"/>
  <c r="A23" i="36"/>
  <c r="A22" i="36"/>
  <c r="A21" i="36"/>
  <c r="A20" i="36"/>
  <c r="B19" i="36"/>
  <c r="A19" i="36"/>
  <c r="A18" i="36"/>
  <c r="A17" i="36"/>
  <c r="A16" i="36"/>
  <c r="A15" i="36"/>
  <c r="A14"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A8" i="9"/>
  <c r="F23" i="15"/>
  <c r="C23" i="31"/>
  <c r="E23" i="36" s="1"/>
  <c r="F24" i="15"/>
  <c r="C24" i="31" s="1"/>
  <c r="F25" i="15"/>
  <c r="C25" i="31"/>
  <c r="E25" i="31" s="1"/>
  <c r="G25" i="36" s="1"/>
  <c r="F28" i="15"/>
  <c r="C28" i="31" s="1"/>
  <c r="A10" i="31"/>
  <c r="A11" i="31"/>
  <c r="A9" i="31"/>
  <c r="A12" i="31"/>
  <c r="A13" i="31"/>
  <c r="A14" i="31"/>
  <c r="A15" i="31"/>
  <c r="A16" i="31"/>
  <c r="A17" i="31"/>
  <c r="A18" i="31"/>
  <c r="A19" i="31"/>
  <c r="B19" i="31"/>
  <c r="A20" i="31"/>
  <c r="A21" i="31"/>
  <c r="A22" i="31"/>
  <c r="A23" i="31"/>
  <c r="A24" i="31"/>
  <c r="A25" i="31"/>
  <c r="A26" i="31"/>
  <c r="A27" i="31"/>
  <c r="A28" i="31"/>
  <c r="A17" i="15"/>
  <c r="A18" i="15"/>
  <c r="A19" i="15"/>
  <c r="B19" i="15"/>
  <c r="A20" i="15"/>
  <c r="A21" i="15"/>
  <c r="A22" i="15"/>
  <c r="A23" i="15"/>
  <c r="A24" i="15"/>
  <c r="A25" i="15"/>
  <c r="A26" i="15"/>
  <c r="A27" i="15"/>
  <c r="A28" i="15"/>
  <c r="A16" i="15"/>
  <c r="A15" i="15"/>
  <c r="A14" i="15"/>
  <c r="A13" i="15"/>
  <c r="A12" i="15"/>
  <c r="A11" i="15"/>
  <c r="A10" i="15"/>
  <c r="A9" i="15"/>
  <c r="B25" i="15" l="1"/>
  <c r="B27" i="31"/>
  <c r="B25" i="31"/>
  <c r="B28" i="15"/>
  <c r="B28" i="31"/>
  <c r="B80" i="9"/>
  <c r="B84" i="9"/>
  <c r="D26" i="36"/>
  <c r="D76" i="9"/>
  <c r="T76" i="9" s="1"/>
  <c r="N26" i="15"/>
  <c r="D26" i="31" s="1"/>
  <c r="F26" i="36" s="1"/>
  <c r="C26" i="36"/>
  <c r="C76" i="9"/>
  <c r="S76" i="9" s="1"/>
  <c r="S77" i="9" s="1"/>
  <c r="S78" i="9" s="1"/>
  <c r="E27" i="31"/>
  <c r="G27" i="36" s="1"/>
  <c r="E27" i="36"/>
  <c r="C23" i="36"/>
  <c r="C64" i="9"/>
  <c r="E28" i="31"/>
  <c r="G28" i="36" s="1"/>
  <c r="E28" i="36"/>
  <c r="E22" i="31"/>
  <c r="G22" i="36" s="1"/>
  <c r="E22" i="36"/>
  <c r="E24" i="36"/>
  <c r="E24" i="31"/>
  <c r="G24" i="36" s="1"/>
  <c r="D27" i="36"/>
  <c r="N27" i="15"/>
  <c r="D27" i="31" s="1"/>
  <c r="F27" i="36" s="1"/>
  <c r="D80" i="9"/>
  <c r="T80" i="9" s="1"/>
  <c r="T81" i="9" s="1"/>
  <c r="T82" i="9" s="1"/>
  <c r="T83" i="9" s="1"/>
  <c r="N28" i="15"/>
  <c r="D28" i="31" s="1"/>
  <c r="F28" i="36" s="1"/>
  <c r="D28" i="36"/>
  <c r="D84" i="9"/>
  <c r="T84" i="9" s="1"/>
  <c r="D25" i="36"/>
  <c r="N25" i="15"/>
  <c r="D25" i="31" s="1"/>
  <c r="F25" i="36" s="1"/>
  <c r="D72" i="9"/>
  <c r="S71" i="9"/>
  <c r="R73" i="9"/>
  <c r="R83" i="9"/>
  <c r="E23" i="31"/>
  <c r="G23" i="36" s="1"/>
  <c r="S64" i="9"/>
  <c r="S65" i="9" s="1"/>
  <c r="R69" i="9"/>
  <c r="C28" i="36"/>
  <c r="R74" i="9"/>
  <c r="R84" i="9"/>
  <c r="S79" i="9"/>
  <c r="H26" i="36" s="1"/>
  <c r="J26" i="36" s="1"/>
  <c r="L26" i="36" s="1"/>
  <c r="N26" i="36" s="1"/>
  <c r="M26" i="36" s="1"/>
  <c r="P26" i="36" s="1"/>
  <c r="N24" i="15"/>
  <c r="D24" i="31" s="1"/>
  <c r="F24" i="36" s="1"/>
  <c r="B25" i="35"/>
  <c r="E27" i="15"/>
  <c r="R31" i="9"/>
  <c r="R41" i="9"/>
  <c r="B23" i="31"/>
  <c r="C60" i="9"/>
  <c r="S60" i="9" s="1"/>
  <c r="S61" i="9" s="1"/>
  <c r="S62" i="9" s="1"/>
  <c r="S63" i="9" s="1"/>
  <c r="R65" i="9"/>
  <c r="R70" i="9"/>
  <c r="D68" i="9"/>
  <c r="T68" i="9" s="1"/>
  <c r="T69" i="9" s="1"/>
  <c r="T70" i="9" s="1"/>
  <c r="T71" i="9" s="1"/>
  <c r="D24" i="35" s="1"/>
  <c r="F24" i="35" s="1"/>
  <c r="S85" i="9"/>
  <c r="S86" i="9" s="1"/>
  <c r="S87" i="9" s="1"/>
  <c r="R56" i="9"/>
  <c r="R75" i="9"/>
  <c r="R18" i="9"/>
  <c r="E25" i="36"/>
  <c r="F26" i="15"/>
  <c r="C26" i="31" s="1"/>
  <c r="R23" i="9"/>
  <c r="R42" i="9"/>
  <c r="R57" i="9"/>
  <c r="R71" i="9"/>
  <c r="D64" i="9"/>
  <c r="T64" i="9" s="1"/>
  <c r="T65" i="9" s="1"/>
  <c r="T66" i="9" s="1"/>
  <c r="T67" i="9" s="1"/>
  <c r="R81" i="9"/>
  <c r="R9" i="9"/>
  <c r="R43" i="9"/>
  <c r="R53" i="9"/>
  <c r="N22" i="15"/>
  <c r="D22" i="31" s="1"/>
  <c r="F22" i="36" s="1"/>
  <c r="T77" i="9"/>
  <c r="T78" i="9" s="1"/>
  <c r="T79" i="9" s="1"/>
  <c r="V76" i="9" s="1"/>
  <c r="S72" i="9"/>
  <c r="S73" i="9" s="1"/>
  <c r="S74" i="9" s="1"/>
  <c r="S75" i="9" s="1"/>
  <c r="U72" i="9" s="1"/>
  <c r="D22" i="36"/>
  <c r="R77" i="9"/>
  <c r="R54" i="9"/>
  <c r="M21" i="15"/>
  <c r="N21" i="15" s="1"/>
  <c r="D21" i="31" s="1"/>
  <c r="F21" i="36" s="1"/>
  <c r="D21" i="36"/>
  <c r="D56" i="9"/>
  <c r="T56" i="9" s="1"/>
  <c r="T57" i="9" s="1"/>
  <c r="T58" i="9" s="1"/>
  <c r="T59" i="9" s="1"/>
  <c r="C56" i="9"/>
  <c r="C21" i="36"/>
  <c r="S56" i="9"/>
  <c r="S57" i="9" s="1"/>
  <c r="S58" i="9" s="1"/>
  <c r="S59" i="9" s="1"/>
  <c r="U56" i="9" s="1"/>
  <c r="F21" i="15"/>
  <c r="C21" i="31" s="1"/>
  <c r="B21" i="35"/>
  <c r="B21" i="15"/>
  <c r="B21" i="31"/>
  <c r="B56" i="9"/>
  <c r="F20" i="15"/>
  <c r="C20" i="31" s="1"/>
  <c r="E20" i="36" s="1"/>
  <c r="C52" i="9"/>
  <c r="M12" i="15"/>
  <c r="M16" i="15"/>
  <c r="D36" i="9" s="1"/>
  <c r="T36" i="9" s="1"/>
  <c r="T37" i="9" s="1"/>
  <c r="T38" i="9" s="1"/>
  <c r="T39" i="9" s="1"/>
  <c r="R36" i="9"/>
  <c r="R52" i="9"/>
  <c r="M20" i="15"/>
  <c r="D52" i="9"/>
  <c r="T52" i="9" s="1"/>
  <c r="T53" i="9" s="1"/>
  <c r="N20" i="15"/>
  <c r="D20" i="31" s="1"/>
  <c r="F20" i="36" s="1"/>
  <c r="D20" i="36"/>
  <c r="E19" i="15"/>
  <c r="B20" i="15"/>
  <c r="B20" i="36"/>
  <c r="F9" i="15"/>
  <c r="C9" i="31" s="1"/>
  <c r="E9" i="36" s="1"/>
  <c r="R25" i="9"/>
  <c r="R29" i="9"/>
  <c r="R39" i="9"/>
  <c r="R46" i="9"/>
  <c r="R49" i="9"/>
  <c r="M17" i="15"/>
  <c r="D40" i="9" s="1"/>
  <c r="T40" i="9" s="1"/>
  <c r="T41" i="9" s="1"/>
  <c r="T42" i="9" s="1"/>
  <c r="T43" i="9" s="1"/>
  <c r="M19" i="15"/>
  <c r="N19" i="15" s="1"/>
  <c r="D19" i="31" s="1"/>
  <c r="F19" i="36" s="1"/>
  <c r="D19" i="36"/>
  <c r="M18" i="15"/>
  <c r="D44" i="9" s="1"/>
  <c r="T44" i="9" s="1"/>
  <c r="T45" i="9" s="1"/>
  <c r="T46" i="9" s="1"/>
  <c r="T47" i="9" s="1"/>
  <c r="E19" i="36"/>
  <c r="B17" i="15"/>
  <c r="B17" i="31"/>
  <c r="R44" i="9"/>
  <c r="C44" i="9"/>
  <c r="C18" i="36"/>
  <c r="F18" i="15"/>
  <c r="C18" i="31" s="1"/>
  <c r="R40" i="9"/>
  <c r="C40" i="9"/>
  <c r="C17" i="36"/>
  <c r="F17" i="15"/>
  <c r="C17" i="31" s="1"/>
  <c r="B40" i="9"/>
  <c r="B17" i="35"/>
  <c r="C36" i="9"/>
  <c r="C16" i="36"/>
  <c r="F16" i="15"/>
  <c r="C16" i="31" s="1"/>
  <c r="B16" i="35"/>
  <c r="B16" i="36"/>
  <c r="B16" i="15"/>
  <c r="B16" i="31"/>
  <c r="R32" i="9"/>
  <c r="M15" i="15"/>
  <c r="D32" i="9" s="1"/>
  <c r="T32" i="9" s="1"/>
  <c r="T33" i="9" s="1"/>
  <c r="T34" i="9" s="1"/>
  <c r="T35" i="9" s="1"/>
  <c r="C32" i="9"/>
  <c r="S32" i="9" s="1"/>
  <c r="S33" i="9" s="1"/>
  <c r="S34" i="9" s="1"/>
  <c r="S35" i="9" s="1"/>
  <c r="C15" i="36"/>
  <c r="F15" i="15"/>
  <c r="C15" i="31" s="1"/>
  <c r="B15" i="15"/>
  <c r="R28" i="9"/>
  <c r="M14" i="15"/>
  <c r="D14" i="36" s="1"/>
  <c r="C14" i="36"/>
  <c r="C28" i="9"/>
  <c r="F14" i="15"/>
  <c r="C14" i="31" s="1"/>
  <c r="B14" i="36"/>
  <c r="M13" i="15"/>
  <c r="D24" i="9" s="1"/>
  <c r="T24" i="9" s="1"/>
  <c r="T25" i="9" s="1"/>
  <c r="T26" i="9" s="1"/>
  <c r="T27" i="9" s="1"/>
  <c r="C24" i="9"/>
  <c r="S24" i="9" s="1"/>
  <c r="C13" i="36"/>
  <c r="F13" i="15"/>
  <c r="C13" i="31" s="1"/>
  <c r="B13" i="35"/>
  <c r="B13" i="31"/>
  <c r="B24" i="9"/>
  <c r="B13" i="15"/>
  <c r="R20" i="9"/>
  <c r="R16" i="9"/>
  <c r="N12" i="15"/>
  <c r="D12" i="31" s="1"/>
  <c r="F12" i="36" s="1"/>
  <c r="D12" i="36"/>
  <c r="D20" i="9"/>
  <c r="T20" i="9" s="1"/>
  <c r="T21" i="9" s="1"/>
  <c r="T22" i="9" s="1"/>
  <c r="T23" i="9" s="1"/>
  <c r="C12" i="36"/>
  <c r="C20" i="9"/>
  <c r="S20" i="9" s="1"/>
  <c r="S21" i="9" s="1"/>
  <c r="S22" i="9" s="1"/>
  <c r="S23" i="9" s="1"/>
  <c r="F12" i="15"/>
  <c r="C12" i="31" s="1"/>
  <c r="M11" i="15"/>
  <c r="D11" i="36" s="1"/>
  <c r="E11" i="36"/>
  <c r="E11" i="15"/>
  <c r="B12" i="35"/>
  <c r="B12" i="15"/>
  <c r="B12" i="31"/>
  <c r="B12" i="36"/>
  <c r="B11" i="15"/>
  <c r="R12" i="9"/>
  <c r="I24" i="36"/>
  <c r="K24" i="36" s="1"/>
  <c r="V68" i="9"/>
  <c r="I26" i="36"/>
  <c r="K26" i="36" s="1"/>
  <c r="D26" i="35"/>
  <c r="F26" i="35" s="1"/>
  <c r="D22" i="35"/>
  <c r="F22" i="35" s="1"/>
  <c r="V60" i="9"/>
  <c r="U68" i="9"/>
  <c r="H24" i="36"/>
  <c r="J24" i="36" s="1"/>
  <c r="L24" i="36" s="1"/>
  <c r="N24" i="36" s="1"/>
  <c r="M24" i="36" s="1"/>
  <c r="P24" i="36" s="1"/>
  <c r="C24" i="35"/>
  <c r="E24" i="35" s="1"/>
  <c r="G24" i="35" s="1"/>
  <c r="T54" i="9"/>
  <c r="T55" i="9" s="1"/>
  <c r="C22" i="35"/>
  <c r="E22" i="35" s="1"/>
  <c r="G22" i="35" s="1"/>
  <c r="U60" i="9"/>
  <c r="H22" i="36"/>
  <c r="J22" i="36" s="1"/>
  <c r="L22" i="36" s="1"/>
  <c r="N22" i="36" s="1"/>
  <c r="M22" i="36" s="1"/>
  <c r="P22" i="36" s="1"/>
  <c r="S66" i="9"/>
  <c r="S67" i="9" s="1"/>
  <c r="C25" i="35"/>
  <c r="E25" i="35" s="1"/>
  <c r="G25" i="35" s="1"/>
  <c r="T85" i="9"/>
  <c r="T86" i="9" s="1"/>
  <c r="T87" i="9" s="1"/>
  <c r="R8" i="9"/>
  <c r="R10" i="9"/>
  <c r="T72" i="9"/>
  <c r="T73" i="9" s="1"/>
  <c r="T74" i="9" s="1"/>
  <c r="T75" i="9" s="1"/>
  <c r="D12" i="9"/>
  <c r="T12" i="9" s="1"/>
  <c r="T13" i="9" s="1"/>
  <c r="T14" i="9" s="1"/>
  <c r="T15" i="9" s="1"/>
  <c r="D10" i="36"/>
  <c r="C10" i="36"/>
  <c r="C12" i="9"/>
  <c r="F10" i="15"/>
  <c r="C10" i="31" s="1"/>
  <c r="B24" i="35"/>
  <c r="B20" i="31"/>
  <c r="B24" i="31"/>
  <c r="B15" i="31"/>
  <c r="B18" i="36"/>
  <c r="B52" i="9"/>
  <c r="B28" i="35"/>
  <c r="B23" i="36"/>
  <c r="B68" i="9"/>
  <c r="B32" i="9"/>
  <c r="B64" i="9"/>
  <c r="B23" i="15"/>
  <c r="B24" i="15"/>
  <c r="B27" i="15"/>
  <c r="B15" i="36"/>
  <c r="B22" i="36"/>
  <c r="B27" i="36"/>
  <c r="B72" i="9"/>
  <c r="B76" i="9"/>
  <c r="B60" i="9"/>
  <c r="B44" i="9"/>
  <c r="B28" i="9"/>
  <c r="B14" i="35"/>
  <c r="B18" i="35"/>
  <c r="B22" i="35"/>
  <c r="B26" i="35"/>
  <c r="B11" i="31"/>
  <c r="B14" i="15"/>
  <c r="B26" i="15"/>
  <c r="B22" i="15"/>
  <c r="B18" i="15"/>
  <c r="B26" i="31"/>
  <c r="M9" i="15"/>
  <c r="D8" i="9"/>
  <c r="T8" i="9" s="1"/>
  <c r="T9" i="9" s="1"/>
  <c r="T10" i="9" s="1"/>
  <c r="T11" i="9" s="1"/>
  <c r="D9" i="36"/>
  <c r="N9" i="15"/>
  <c r="D9" i="31" s="1"/>
  <c r="F9" i="36" s="1"/>
  <c r="C8" i="9"/>
  <c r="S8" i="9" s="1"/>
  <c r="C9" i="36"/>
  <c r="B11" i="36"/>
  <c r="B11" i="35"/>
  <c r="B8" i="9"/>
  <c r="B9" i="15"/>
  <c r="B9" i="31"/>
  <c r="B9" i="35"/>
  <c r="B10" i="15"/>
  <c r="B10" i="31"/>
  <c r="B10" i="35"/>
  <c r="B12" i="9"/>
  <c r="D23" i="35" l="1"/>
  <c r="F23" i="35" s="1"/>
  <c r="I23" i="36"/>
  <c r="K23" i="36" s="1"/>
  <c r="V64" i="9"/>
  <c r="E26" i="31"/>
  <c r="G26" i="36" s="1"/>
  <c r="E26" i="36"/>
  <c r="C27" i="36"/>
  <c r="C80" i="9"/>
  <c r="S80" i="9" s="1"/>
  <c r="S81" i="9" s="1"/>
  <c r="S82" i="9" s="1"/>
  <c r="S83" i="9" s="1"/>
  <c r="U76" i="9"/>
  <c r="C26" i="35"/>
  <c r="E26" i="35" s="1"/>
  <c r="G26" i="35" s="1"/>
  <c r="S12" i="9"/>
  <c r="S13" i="9" s="1"/>
  <c r="S14" i="9" s="1"/>
  <c r="S15" i="9" s="1"/>
  <c r="S9" i="9"/>
  <c r="S10" i="9" s="1"/>
  <c r="S11" i="9" s="1"/>
  <c r="U8" i="9" s="1"/>
  <c r="S52" i="9"/>
  <c r="S53" i="9" s="1"/>
  <c r="S54" i="9" s="1"/>
  <c r="S55" i="9" s="1"/>
  <c r="C20" i="35" s="1"/>
  <c r="E20" i="35" s="1"/>
  <c r="H25" i="36"/>
  <c r="J25" i="36" s="1"/>
  <c r="L25" i="36" s="1"/>
  <c r="N25" i="36" s="1"/>
  <c r="M25" i="36" s="1"/>
  <c r="P25" i="36" s="1"/>
  <c r="S36" i="9"/>
  <c r="S37" i="9" s="1"/>
  <c r="S38" i="9" s="1"/>
  <c r="S39" i="9" s="1"/>
  <c r="S25" i="9"/>
  <c r="S26" i="9" s="1"/>
  <c r="S27" i="9" s="1"/>
  <c r="H13" i="36" s="1"/>
  <c r="J13" i="36" s="1"/>
  <c r="C21" i="35"/>
  <c r="E21" i="35" s="1"/>
  <c r="H21" i="36"/>
  <c r="J21" i="36" s="1"/>
  <c r="E21" i="36"/>
  <c r="E21" i="31"/>
  <c r="G21" i="36" s="1"/>
  <c r="D48" i="9"/>
  <c r="T48" i="9" s="1"/>
  <c r="T49" i="9" s="1"/>
  <c r="T50" i="9" s="1"/>
  <c r="T51" i="9" s="1"/>
  <c r="D19" i="35" s="1"/>
  <c r="F19" i="35" s="1"/>
  <c r="D16" i="36"/>
  <c r="N16" i="15"/>
  <c r="D16" i="31" s="1"/>
  <c r="F16" i="36" s="1"/>
  <c r="D17" i="36"/>
  <c r="E20" i="31"/>
  <c r="G20" i="36" s="1"/>
  <c r="N17" i="15"/>
  <c r="D17" i="31" s="1"/>
  <c r="F17" i="36" s="1"/>
  <c r="D18" i="36"/>
  <c r="N18" i="15"/>
  <c r="D18" i="31" s="1"/>
  <c r="F18" i="36" s="1"/>
  <c r="E19" i="31"/>
  <c r="G19" i="36" s="1"/>
  <c r="C19" i="36"/>
  <c r="C48" i="9"/>
  <c r="S48" i="9" s="1"/>
  <c r="S49" i="9" s="1"/>
  <c r="S50" i="9" s="1"/>
  <c r="S51" i="9" s="1"/>
  <c r="U48" i="9" s="1"/>
  <c r="S28" i="9"/>
  <c r="S29" i="9" s="1"/>
  <c r="S30" i="9" s="1"/>
  <c r="S31" i="9" s="1"/>
  <c r="C14" i="35" s="1"/>
  <c r="E14" i="35" s="1"/>
  <c r="S40" i="9"/>
  <c r="S41" i="9" s="1"/>
  <c r="S42" i="9" s="1"/>
  <c r="S43" i="9" s="1"/>
  <c r="H17" i="36" s="1"/>
  <c r="J17" i="36" s="1"/>
  <c r="S44" i="9"/>
  <c r="S45" i="9" s="1"/>
  <c r="S46" i="9" s="1"/>
  <c r="S47" i="9" s="1"/>
  <c r="H18" i="36" s="1"/>
  <c r="J18" i="36" s="1"/>
  <c r="N13" i="15"/>
  <c r="D13" i="31" s="1"/>
  <c r="F13" i="36" s="1"/>
  <c r="N14" i="15"/>
  <c r="D14" i="31" s="1"/>
  <c r="F14" i="36" s="1"/>
  <c r="N15" i="15"/>
  <c r="D15" i="31" s="1"/>
  <c r="F15" i="36" s="1"/>
  <c r="D28" i="9"/>
  <c r="T28" i="9" s="1"/>
  <c r="T29" i="9" s="1"/>
  <c r="T30" i="9" s="1"/>
  <c r="T31" i="9" s="1"/>
  <c r="D14" i="35" s="1"/>
  <c r="F14" i="35" s="1"/>
  <c r="D13" i="36"/>
  <c r="D16" i="9"/>
  <c r="T16" i="9" s="1"/>
  <c r="T17" i="9" s="1"/>
  <c r="T18" i="9" s="1"/>
  <c r="T19" i="9" s="1"/>
  <c r="V16" i="9" s="1"/>
  <c r="N11" i="15"/>
  <c r="D11" i="31" s="1"/>
  <c r="E18" i="36"/>
  <c r="E17" i="36"/>
  <c r="D15" i="36"/>
  <c r="E16" i="36"/>
  <c r="E15" i="36"/>
  <c r="E14" i="36"/>
  <c r="E13" i="36"/>
  <c r="E12" i="36"/>
  <c r="E12" i="31"/>
  <c r="G12" i="36" s="1"/>
  <c r="C16" i="9"/>
  <c r="S16" i="9" s="1"/>
  <c r="S17" i="9" s="1"/>
  <c r="S18" i="9" s="1"/>
  <c r="S19" i="9" s="1"/>
  <c r="C11" i="36"/>
  <c r="V80" i="9"/>
  <c r="I27" i="36"/>
  <c r="K27" i="36" s="1"/>
  <c r="D27" i="35"/>
  <c r="F27" i="35" s="1"/>
  <c r="V56" i="9"/>
  <c r="I21" i="36"/>
  <c r="K21" i="36" s="1"/>
  <c r="D21" i="35"/>
  <c r="F21" i="35" s="1"/>
  <c r="D25" i="35"/>
  <c r="F25" i="35" s="1"/>
  <c r="I25" i="36"/>
  <c r="K25" i="36" s="1"/>
  <c r="V72" i="9"/>
  <c r="V84" i="9"/>
  <c r="D28" i="35"/>
  <c r="F28" i="35" s="1"/>
  <c r="I28" i="36"/>
  <c r="K28" i="36" s="1"/>
  <c r="V32" i="9"/>
  <c r="D15" i="35"/>
  <c r="F15" i="35" s="1"/>
  <c r="I15" i="36"/>
  <c r="K15" i="36" s="1"/>
  <c r="H16" i="36"/>
  <c r="J16" i="36" s="1"/>
  <c r="U36" i="9"/>
  <c r="C16" i="35"/>
  <c r="E16" i="35" s="1"/>
  <c r="I12" i="36"/>
  <c r="K12" i="36" s="1"/>
  <c r="D12" i="35"/>
  <c r="F12" i="35" s="1"/>
  <c r="V20" i="9"/>
  <c r="V24" i="9"/>
  <c r="I13" i="36"/>
  <c r="K13" i="36" s="1"/>
  <c r="D13" i="35"/>
  <c r="F13" i="35" s="1"/>
  <c r="I20" i="36"/>
  <c r="K20" i="36" s="1"/>
  <c r="D20" i="35"/>
  <c r="F20" i="35" s="1"/>
  <c r="V52" i="9"/>
  <c r="H12" i="36"/>
  <c r="J12" i="36" s="1"/>
  <c r="C12" i="35"/>
  <c r="E12" i="35" s="1"/>
  <c r="U20" i="9"/>
  <c r="U84" i="9"/>
  <c r="H28" i="36"/>
  <c r="J28" i="36" s="1"/>
  <c r="L28" i="36" s="1"/>
  <c r="N28" i="36" s="1"/>
  <c r="M28" i="36" s="1"/>
  <c r="P28" i="36" s="1"/>
  <c r="C28" i="35"/>
  <c r="E28" i="35" s="1"/>
  <c r="G28" i="35" s="1"/>
  <c r="I16" i="36"/>
  <c r="K16" i="36" s="1"/>
  <c r="D16" i="35"/>
  <c r="F16" i="35" s="1"/>
  <c r="V36" i="9"/>
  <c r="U64" i="9"/>
  <c r="H23" i="36"/>
  <c r="J23" i="36" s="1"/>
  <c r="L23" i="36" s="1"/>
  <c r="N23" i="36" s="1"/>
  <c r="M23" i="36" s="1"/>
  <c r="P23" i="36" s="1"/>
  <c r="C23" i="35"/>
  <c r="E23" i="35" s="1"/>
  <c r="G23" i="35" s="1"/>
  <c r="I17" i="36"/>
  <c r="K17" i="36" s="1"/>
  <c r="D17" i="35"/>
  <c r="F17" i="35" s="1"/>
  <c r="V40" i="9"/>
  <c r="I18" i="36"/>
  <c r="K18" i="36" s="1"/>
  <c r="D18" i="35"/>
  <c r="F18" i="35" s="1"/>
  <c r="V44" i="9"/>
  <c r="H15" i="36"/>
  <c r="J15" i="36" s="1"/>
  <c r="U32" i="9"/>
  <c r="C15" i="35"/>
  <c r="E15" i="35" s="1"/>
  <c r="I10" i="36"/>
  <c r="K10" i="36" s="1"/>
  <c r="V12" i="9"/>
  <c r="D10" i="35"/>
  <c r="F10" i="35" s="1"/>
  <c r="E10" i="31"/>
  <c r="G10" i="36" s="1"/>
  <c r="E10" i="36"/>
  <c r="H10" i="36"/>
  <c r="J10" i="36" s="1"/>
  <c r="C10" i="35"/>
  <c r="E10" i="35" s="1"/>
  <c r="U12" i="9"/>
  <c r="E9" i="31"/>
  <c r="G9" i="36" s="1"/>
  <c r="V8" i="9"/>
  <c r="D9" i="35"/>
  <c r="C9" i="35"/>
  <c r="E9" i="35" s="1"/>
  <c r="H27" i="36" l="1"/>
  <c r="J27" i="36" s="1"/>
  <c r="L27" i="36" s="1"/>
  <c r="N27" i="36" s="1"/>
  <c r="M27" i="36" s="1"/>
  <c r="P27" i="36" s="1"/>
  <c r="U80" i="9"/>
  <c r="C27" i="35"/>
  <c r="E27" i="35" s="1"/>
  <c r="G27" i="35" s="1"/>
  <c r="C19" i="35"/>
  <c r="E19" i="35" s="1"/>
  <c r="C17" i="35"/>
  <c r="E17" i="35" s="1"/>
  <c r="U52" i="9"/>
  <c r="U40" i="9"/>
  <c r="H19" i="36"/>
  <c r="J19" i="36" s="1"/>
  <c r="H20" i="36"/>
  <c r="J20" i="36" s="1"/>
  <c r="L20" i="36" s="1"/>
  <c r="N20" i="36" s="1"/>
  <c r="M20" i="36" s="1"/>
  <c r="P20" i="36" s="1"/>
  <c r="C13" i="35"/>
  <c r="E13" i="35" s="1"/>
  <c r="G13" i="35" s="1"/>
  <c r="U24" i="9"/>
  <c r="L21" i="36"/>
  <c r="N21" i="36" s="1"/>
  <c r="M21" i="36" s="1"/>
  <c r="P21" i="36" s="1"/>
  <c r="G21" i="35"/>
  <c r="I19" i="36"/>
  <c r="K19" i="36" s="1"/>
  <c r="V48" i="9"/>
  <c r="E16" i="31"/>
  <c r="G16" i="36" s="1"/>
  <c r="E13" i="31"/>
  <c r="G13" i="36" s="1"/>
  <c r="G20" i="35"/>
  <c r="I14" i="36"/>
  <c r="K14" i="36" s="1"/>
  <c r="E14" i="31"/>
  <c r="G14" i="36" s="1"/>
  <c r="U28" i="9"/>
  <c r="H14" i="36"/>
  <c r="J14" i="36" s="1"/>
  <c r="E15" i="31"/>
  <c r="G15" i="36" s="1"/>
  <c r="E17" i="31"/>
  <c r="G17" i="36" s="1"/>
  <c r="E18" i="31"/>
  <c r="G18" i="36" s="1"/>
  <c r="G17" i="35"/>
  <c r="U44" i="9"/>
  <c r="C18" i="35"/>
  <c r="E18" i="35" s="1"/>
  <c r="G18" i="35" s="1"/>
  <c r="D11" i="35"/>
  <c r="F11" i="35" s="1"/>
  <c r="I11" i="36"/>
  <c r="K11" i="36" s="1"/>
  <c r="V28" i="9"/>
  <c r="L18" i="36"/>
  <c r="N18" i="36" s="1"/>
  <c r="M18" i="36" s="1"/>
  <c r="P18" i="36" s="1"/>
  <c r="G14" i="35"/>
  <c r="G19" i="35"/>
  <c r="G15" i="35"/>
  <c r="I13" i="31"/>
  <c r="C14" i="37" s="1"/>
  <c r="I10" i="31"/>
  <c r="C11" i="37" s="1"/>
  <c r="K10" i="31"/>
  <c r="E11" i="37" s="1"/>
  <c r="L11" i="31"/>
  <c r="F12" i="37" s="1"/>
  <c r="M12" i="31"/>
  <c r="G13" i="37" s="1"/>
  <c r="K9" i="31"/>
  <c r="E10" i="37" s="1"/>
  <c r="M13" i="31"/>
  <c r="G14" i="37" s="1"/>
  <c r="I11" i="31"/>
  <c r="C12" i="37" s="1"/>
  <c r="I9" i="31"/>
  <c r="C10" i="37" s="1"/>
  <c r="L13" i="31"/>
  <c r="F14" i="37" s="1"/>
  <c r="L10" i="31"/>
  <c r="F11" i="37" s="1"/>
  <c r="J9" i="31"/>
  <c r="D10" i="37" s="1"/>
  <c r="J12" i="31"/>
  <c r="D13" i="37" s="1"/>
  <c r="K11" i="31"/>
  <c r="E12" i="37" s="1"/>
  <c r="L12" i="31"/>
  <c r="F13" i="37" s="1"/>
  <c r="K13" i="31"/>
  <c r="E14" i="37" s="1"/>
  <c r="M9" i="31"/>
  <c r="G10" i="37" s="1"/>
  <c r="M11" i="31"/>
  <c r="G12" i="37" s="1"/>
  <c r="I12" i="31"/>
  <c r="C13" i="37" s="1"/>
  <c r="J10" i="31"/>
  <c r="D11" i="37" s="1"/>
  <c r="J11" i="31"/>
  <c r="D12" i="37" s="1"/>
  <c r="L9" i="31"/>
  <c r="F10" i="37" s="1"/>
  <c r="K12" i="31"/>
  <c r="E13" i="37" s="1"/>
  <c r="J13" i="31"/>
  <c r="D14" i="37" s="1"/>
  <c r="M10" i="31"/>
  <c r="G11" i="37" s="1"/>
  <c r="F11" i="36"/>
  <c r="E11" i="31"/>
  <c r="G11" i="36" s="1"/>
  <c r="L17" i="36"/>
  <c r="N17" i="36" s="1"/>
  <c r="M17" i="36" s="1"/>
  <c r="P17" i="36" s="1"/>
  <c r="L15" i="36"/>
  <c r="N15" i="36" s="1"/>
  <c r="M15" i="36" s="1"/>
  <c r="P15" i="36" s="1"/>
  <c r="G16" i="35"/>
  <c r="L16" i="36"/>
  <c r="N16" i="36" s="1"/>
  <c r="M16" i="36" s="1"/>
  <c r="P16" i="36" s="1"/>
  <c r="L13" i="36"/>
  <c r="N13" i="36" s="1"/>
  <c r="M13" i="36" s="1"/>
  <c r="P13" i="36" s="1"/>
  <c r="G12" i="35"/>
  <c r="L12" i="36"/>
  <c r="N12" i="36" s="1"/>
  <c r="M12" i="36" s="1"/>
  <c r="P12" i="36" s="1"/>
  <c r="H11" i="36"/>
  <c r="J11" i="36" s="1"/>
  <c r="U16" i="9"/>
  <c r="C11" i="35"/>
  <c r="E11" i="35" s="1"/>
  <c r="G11" i="35" s="1"/>
  <c r="G10" i="35"/>
  <c r="L10" i="36"/>
  <c r="N10" i="36" s="1"/>
  <c r="M10" i="36" s="1"/>
  <c r="P10" i="36" s="1"/>
  <c r="H9" i="36"/>
  <c r="B14" i="33"/>
  <c r="I9" i="36"/>
  <c r="F9" i="35"/>
  <c r="K9" i="36" s="1"/>
  <c r="J9" i="36"/>
  <c r="L19" i="36" l="1"/>
  <c r="N19" i="36" s="1"/>
  <c r="M19" i="36" s="1"/>
  <c r="P19" i="36" s="1"/>
  <c r="L11" i="36"/>
  <c r="N11" i="36" s="1"/>
  <c r="M11" i="36" s="1"/>
  <c r="P11" i="36" s="1"/>
  <c r="L14" i="36"/>
  <c r="N14" i="36" s="1"/>
  <c r="M14" i="36" s="1"/>
  <c r="P14" i="36" s="1"/>
  <c r="B17" i="33"/>
  <c r="B16" i="33"/>
  <c r="B15" i="33"/>
  <c r="N11" i="35"/>
  <c r="N12" i="37" s="1"/>
  <c r="M13" i="35"/>
  <c r="M14" i="37" s="1"/>
  <c r="K12" i="35"/>
  <c r="K13" i="37" s="1"/>
  <c r="O11" i="35"/>
  <c r="O12" i="37" s="1"/>
  <c r="K13" i="35"/>
  <c r="K14" i="37" s="1"/>
  <c r="M9" i="35"/>
  <c r="M10" i="37" s="1"/>
  <c r="L13" i="35"/>
  <c r="L14" i="37" s="1"/>
  <c r="K11" i="35"/>
  <c r="K12" i="37" s="1"/>
  <c r="K10" i="35"/>
  <c r="K11" i="37" s="1"/>
  <c r="L9" i="35"/>
  <c r="L10" i="37" s="1"/>
  <c r="M10" i="35"/>
  <c r="M11" i="37" s="1"/>
  <c r="L12" i="35"/>
  <c r="L13" i="37" s="1"/>
  <c r="O10" i="35"/>
  <c r="O11" i="37" s="1"/>
  <c r="O12" i="35"/>
  <c r="O13" i="37" s="1"/>
  <c r="K9" i="35"/>
  <c r="K10" i="37" s="1"/>
  <c r="O13" i="35"/>
  <c r="O14" i="37" s="1"/>
  <c r="G9" i="35"/>
  <c r="L9" i="36" s="1"/>
  <c r="D15" i="33" s="1"/>
  <c r="O9" i="35"/>
  <c r="O10" i="37" s="1"/>
  <c r="M12" i="35"/>
  <c r="M13" i="37" s="1"/>
  <c r="M11" i="35"/>
  <c r="M12" i="37" s="1"/>
  <c r="L11" i="35"/>
  <c r="L12" i="37" s="1"/>
  <c r="N9" i="35"/>
  <c r="N10" i="37" s="1"/>
  <c r="N12" i="35"/>
  <c r="N13" i="37" s="1"/>
  <c r="N13" i="35"/>
  <c r="N14" i="37" s="1"/>
  <c r="L10" i="35"/>
  <c r="L11" i="37" s="1"/>
  <c r="N10" i="35"/>
  <c r="N11" i="37" s="1"/>
  <c r="B18" i="33" l="1"/>
  <c r="C18" i="33" s="1"/>
  <c r="N9" i="36"/>
  <c r="M9" i="36" s="1"/>
  <c r="P9" i="36" s="1"/>
  <c r="D14" i="33"/>
  <c r="D16" i="33"/>
  <c r="D17" i="33"/>
  <c r="B21" i="33" l="1"/>
  <c r="C14" i="33"/>
  <c r="C15" i="33"/>
  <c r="C16" i="33"/>
  <c r="C17" i="33"/>
  <c r="D18" i="33"/>
  <c r="E18" i="33" s="1"/>
  <c r="E15" i="33" l="1"/>
  <c r="E17" i="33"/>
  <c r="E16" i="33"/>
  <c r="D21" i="33"/>
  <c r="E14" i="33"/>
</calcChain>
</file>

<file path=xl/sharedStrings.xml><?xml version="1.0" encoding="utf-8"?>
<sst xmlns="http://schemas.openxmlformats.org/spreadsheetml/2006/main" count="1039" uniqueCount="410">
  <si>
    <t>No. DEL RIESGO</t>
  </si>
  <si>
    <t>RIESGO</t>
  </si>
  <si>
    <t>PROBABILIDAD</t>
  </si>
  <si>
    <t>Frecuencia</t>
  </si>
  <si>
    <t>IMPACTO</t>
  </si>
  <si>
    <t>Moderado</t>
  </si>
  <si>
    <t>Mayor</t>
  </si>
  <si>
    <t>Menor</t>
  </si>
  <si>
    <t>TIPO</t>
  </si>
  <si>
    <t>Probabilidad Residual</t>
  </si>
  <si>
    <t>Impacto Residual</t>
  </si>
  <si>
    <t>MAPA DE RIESGOS</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</si>
  <si>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</si>
  <si>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</si>
  <si>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</si>
  <si>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</si>
  <si>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</si>
  <si>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</si>
  <si>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</si>
  <si>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</si>
  <si>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</si>
  <si>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</si>
  <si>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</si>
  <si>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</si>
  <si>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</si>
  <si>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</si>
  <si>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</si>
  <si>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</si>
  <si>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</si>
  <si>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</si>
  <si>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</si>
  <si>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</si>
  <si>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</si>
  <si>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</si>
  <si>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</si>
  <si>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</si>
  <si>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</si>
  <si>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</si>
  <si>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</si>
  <si>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</si>
  <si>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</si>
  <si>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</si>
  <si>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</si>
  <si>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</si>
  <si>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</si>
  <si>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</si>
  <si>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</si>
  <si>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</si>
  <si>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</si>
  <si>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</si>
  <si>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</si>
  <si>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</si>
  <si>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</si>
  <si>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</si>
  <si>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</si>
  <si>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</si>
  <si>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</si>
  <si>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</si>
  <si>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</si>
  <si>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</si>
  <si>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</si>
  <si>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</si>
  <si>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</si>
  <si>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</si>
  <si>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</si>
  <si>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</si>
  <si>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</si>
  <si>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</si>
  <si>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</si>
  <si>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</si>
  <si>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</si>
  <si>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</si>
  <si>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</si>
  <si>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</si>
  <si>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</si>
  <si>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</si>
  <si>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</si>
  <si>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</si>
  <si>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</si>
  <si>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</si>
  <si>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</si>
  <si>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</si>
  <si>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</si>
  <si>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</si>
  <si>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</si>
  <si>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</si>
  <si>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</si>
  <si>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</si>
  <si>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</si>
  <si>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</si>
  <si>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</si>
  <si>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</si>
  <si>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</si>
  <si>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</si>
  <si>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</si>
  <si>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</si>
  <si>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</si>
  <si>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</si>
  <si>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</si>
  <si>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</si>
  <si>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</si>
  <si>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</si>
  <si>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</si>
  <si>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</si>
  <si>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</si>
  <si>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</si>
  <si>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</si>
  <si>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</si>
  <si>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</si>
  <si>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</si>
  <si>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</si>
  <si>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</si>
  <si>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</si>
  <si>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</si>
  <si>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</si>
  <si>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</si>
  <si>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</si>
  <si>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</si>
  <si>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</si>
  <si>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</si>
  <si>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</si>
  <si>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</si>
  <si>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</si>
  <si>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</si>
  <si>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</si>
  <si>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</si>
  <si>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</si>
  <si>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</si>
  <si>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</si>
  <si>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</si>
  <si>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</si>
  <si>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</si>
  <si>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</si>
  <si>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</si>
  <si>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</si>
  <si>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</si>
  <si>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</si>
  <si>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</si>
  <si>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</si>
  <si>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</si>
  <si>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</si>
  <si>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</si>
  <si>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</si>
  <si>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</si>
  <si>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</si>
  <si>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</si>
  <si>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</si>
  <si>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Seguimientos por parte del Líder del Proceso</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</si>
  <si>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</si>
  <si>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</si>
  <si>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</si>
  <si>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</si>
  <si>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</si>
  <si>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</si>
  <si>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</si>
  <si>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</si>
  <si>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</si>
  <si>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</si>
  <si>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</si>
  <si>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</si>
  <si>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</si>
  <si>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</si>
  <si>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</si>
  <si>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</si>
  <si>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</si>
  <si>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</si>
  <si>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</si>
  <si>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</si>
  <si>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</si>
  <si>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</si>
  <si>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</si>
  <si>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</si>
  <si>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</si>
  <si>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</si>
  <si>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</si>
  <si>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</si>
  <si>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</si>
  <si>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</si>
  <si>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</si>
  <si>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</si>
  <si>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</si>
  <si>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</si>
  <si>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</si>
  <si>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</si>
  <si>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</si>
  <si>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</si>
  <si>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</si>
  <si>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</si>
  <si>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</si>
  <si>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</si>
  <si>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</si>
  <si>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</si>
  <si>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</si>
  <si>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</si>
  <si>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</si>
  <si>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</si>
  <si>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</si>
  <si>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</si>
  <si>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</si>
  <si>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</si>
  <si>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</si>
  <si>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</si>
  <si>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</si>
  <si>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</si>
  <si>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</si>
  <si>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</si>
  <si>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</si>
  <si>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</si>
  <si>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</si>
  <si>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</si>
  <si>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</si>
  <si>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</si>
  <si>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</si>
  <si>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</si>
  <si>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</si>
  <si>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</si>
  <si>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</si>
  <si>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</si>
  <si>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</si>
  <si>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</si>
  <si>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</si>
  <si>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</si>
  <si>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</si>
  <si>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</si>
  <si>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</si>
  <si>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</si>
  <si>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</si>
  <si>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</si>
  <si>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</si>
  <si>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</si>
  <si>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</si>
  <si>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</si>
  <si>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</si>
  <si>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</si>
  <si>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</si>
  <si>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</si>
  <si>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</si>
  <si>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</si>
  <si>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</si>
  <si>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</si>
  <si>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</si>
  <si>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</si>
  <si>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</si>
  <si>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</si>
  <si>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</si>
  <si>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</si>
  <si>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</si>
  <si>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</si>
  <si>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</si>
  <si>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</si>
  <si>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</si>
  <si>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</si>
  <si>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</si>
  <si>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</si>
  <si>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</si>
  <si>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</si>
  <si>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</si>
  <si>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</si>
  <si>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</si>
  <si>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</si>
  <si>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</si>
  <si>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</si>
  <si>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</si>
  <si>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</si>
  <si>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</si>
  <si>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</si>
  <si>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</si>
  <si>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</si>
  <si>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</si>
  <si>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</si>
  <si>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</si>
  <si>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</si>
  <si>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</si>
  <si>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</si>
  <si>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</si>
  <si>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</si>
  <si>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</si>
  <si>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</si>
  <si>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</si>
  <si>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</si>
  <si>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</si>
  <si>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</si>
  <si>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</si>
  <si>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</si>
  <si>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</si>
  <si>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</si>
  <si>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</si>
  <si>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</si>
  <si>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</si>
  <si>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</si>
  <si>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</si>
  <si>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</si>
  <si>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</si>
  <si>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</si>
  <si>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</si>
  <si>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</si>
  <si>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debido a la falta de ejecución y seguimiento de los planes institucionales</t>
  </si>
  <si>
    <t>Líderes de proceso</t>
  </si>
  <si>
    <t>Planeación</t>
  </si>
  <si>
    <t>Control Interno</t>
  </si>
  <si>
    <t>Monitorear las acciones a cargo, establecidas en los planes institucionales</t>
  </si>
  <si>
    <t>Realizar seguimiento al cumplimiento de los planes institucionales</t>
  </si>
  <si>
    <t>Monitorear la ejecución de las acciones establecidas en los planes institucionales</t>
  </si>
  <si>
    <t>Permanente</t>
  </si>
  <si>
    <t>Trimestral</t>
  </si>
  <si>
    <t>Revisar resultado de la ejecución de los planes institucionales en Comité de Gestión y Desempeño como seguimiento del cumplimiento de estos.</t>
  </si>
  <si>
    <t>Asesor de Planeación</t>
  </si>
  <si>
    <t>por incumplimiento de las metas establecidas</t>
  </si>
  <si>
    <t>debido a la falta de verificaciónen en la etapa precontractual</t>
  </si>
  <si>
    <t>Contratación</t>
  </si>
  <si>
    <t xml:space="preserve">Aplicación de lista de chequeo de acuerdo al tipo de proceso </t>
  </si>
  <si>
    <t>por contratación sin el lleno de requisitos de acuerdo al estatuto y manual de contratación</t>
  </si>
  <si>
    <t xml:space="preserve">por incumplimiento del objeto contractual </t>
  </si>
  <si>
    <t>debido a la inadecuada supervisión</t>
  </si>
  <si>
    <t>Contratación - Jurídica</t>
  </si>
  <si>
    <t>Asesor Juridico</t>
  </si>
  <si>
    <t>Realizar seguimiento y verificación de las obligaciones contractuales</t>
  </si>
  <si>
    <t xml:space="preserve">Realizar seguimiento a los procesos judiciales </t>
  </si>
  <si>
    <t>Supervisor de contratos</t>
  </si>
  <si>
    <t>Contador</t>
  </si>
  <si>
    <t>Tesorero</t>
  </si>
  <si>
    <t>Realizar arqueos permanentes a las cajas ubicadas en las diferetes sedes de la Entidad</t>
  </si>
  <si>
    <t xml:space="preserve">Realización de arqueos de cada mensual </t>
  </si>
  <si>
    <t>por deterioro y perdida de bienes</t>
  </si>
  <si>
    <t>debido a la no realización y/o actualización de inventarios</t>
  </si>
  <si>
    <t>Almacenista</t>
  </si>
  <si>
    <t>Actualización de inventarios de la Entidad, mediante registros en el aplicativo Dinamica Gerencial</t>
  </si>
  <si>
    <t>Apoyo Hospitalario</t>
  </si>
  <si>
    <t>Ejecutar el cronograma de mantenimiento preventivo de la entidad</t>
  </si>
  <si>
    <t>Profesional de apoyo hospitalario</t>
  </si>
  <si>
    <t>por deterioro, daño o perdida de historias laborales</t>
  </si>
  <si>
    <t>debido a la falta de seguridad en la custodia de estas</t>
  </si>
  <si>
    <t>Adecuar infraestructura para custodia de historias laborales</t>
  </si>
  <si>
    <t>Realizar mejoras y adecuación a la infraestructura fisica donde reposan las historias laborales</t>
  </si>
  <si>
    <t>Atención al Usuario</t>
  </si>
  <si>
    <t>por fallos condenatorios a la USI ESE</t>
  </si>
  <si>
    <t>debido a la falta defensa, presentación de pruebas y seguimiento en los procesos judiciales</t>
  </si>
  <si>
    <t>por falta de razonabilidad de la información financiera de la Entidad</t>
  </si>
  <si>
    <t xml:space="preserve">debido a deficiencias en la aplicación de las políticas contables y en el proceso de depuración </t>
  </si>
  <si>
    <t>por recibir o solicitar cualquier dádiva o beneficio a nombre propio o de terceros, para el direccionamiento de estudios previos, evaluaciones o aplicación de una modalidad de selección diferente a la que corresponda por ley</t>
  </si>
  <si>
    <t>debido al interés en adjudicar y/o celebrar un contrato que beneficie a un proponente</t>
  </si>
  <si>
    <t>por recibir o solicitar dádivas o beneficios a nombre propio o de terceros</t>
  </si>
  <si>
    <t>debido a la modificación indebida de valores a los compromisos contractuales de pagos y cuentas de destino para el pago de recursos</t>
  </si>
  <si>
    <t>por recaudo no registrado o no consignado</t>
  </si>
  <si>
    <t>debido a la falta de arqueos a las cajas o debilidades en el proceso de facturación</t>
  </si>
  <si>
    <t>por deterioro a la infraestructura fisica y parque automotor de la entidad</t>
  </si>
  <si>
    <t>debido a la falta de mantenimiento preventivo y correctivo en las diferentes sedes y vehiculos de la entidad</t>
  </si>
  <si>
    <t>por la no respuesta o extemporaneidad  en la contestación de las PQRS</t>
  </si>
  <si>
    <t xml:space="preserve">debido a la falta de cultura organizacional de mejora y debilidades en el seguimiento y control de estas </t>
  </si>
  <si>
    <t>por la entrega de información reservada e historias clínicas a personas no autorizadas</t>
  </si>
  <si>
    <t>debido a incumplimiento de la política de seguridad de la información</t>
  </si>
  <si>
    <t>Verificar el cumplimiento de requisitos establecidos para cada proceso contractual</t>
  </si>
  <si>
    <t>Talento Humano</t>
  </si>
  <si>
    <t>Realizar campaña de interiorización del códito de ética y buen gobierno (integridad) al personal de la USI</t>
  </si>
  <si>
    <t>Periódica</t>
  </si>
  <si>
    <t>Revisión de documentos precontractuales</t>
  </si>
  <si>
    <t>Comité de Conciliaciones</t>
  </si>
  <si>
    <t>Asesor Jurídico</t>
  </si>
  <si>
    <t xml:space="preserve">Realizar seguimiento, análisis y toma de decisiones frente a los procesos judiciales </t>
  </si>
  <si>
    <t>Realizar verificación y cruce de información contable a través de conciliaciones</t>
  </si>
  <si>
    <t>Socialización del Manual de políticas contables de la USI</t>
  </si>
  <si>
    <t>Periódico</t>
  </si>
  <si>
    <t>Financiera</t>
  </si>
  <si>
    <t xml:space="preserve">Verificar ejecución presupuestal y validar que los movimientos están autorizados y soportados </t>
  </si>
  <si>
    <t>Realizar actualización de inventarios de manera periódica</t>
  </si>
  <si>
    <t>Ejecutar plan de mantenimiento  a la infraestructura fisica y parque automotor de la entidad</t>
  </si>
  <si>
    <t>Realizar seguimiento y control a las PQRS interpuestas y las acciones de mejora derivadas</t>
  </si>
  <si>
    <t>Estadística</t>
  </si>
  <si>
    <t>Verificar si la solicitud la realiza el titular</t>
  </si>
  <si>
    <t>Actualización y socialización del estatuto y manual de contratación
Capacitación a supervisores de contratos sobre ejercicio de supervisión</t>
  </si>
  <si>
    <t>Talento Humano - Jurídica</t>
  </si>
  <si>
    <t>Socializar código de ética y buen gobierno (integridad) al personal de la USI a través de la inducción y reinducción
Revisar la pertinencia, coherencia y calidad de los documentos precontractuales previo a la suscripción de contratos</t>
  </si>
  <si>
    <t>Seguimiento y actualización de matriz judicial</t>
  </si>
  <si>
    <t>Realizar seguimiento a la información contable, proyección financiera y ejecución presupuestal
Realizar conciliaciones de contabilidad con áreas generados de hechos contables.</t>
  </si>
  <si>
    <t>Financiera - Contador</t>
  </si>
  <si>
    <t>Financiera
Subgerencia Administrativa y Finacniera</t>
  </si>
  <si>
    <t>Verificar la ejecución presupuestal y validar que los movimientos están autorizados y soportados (acto administrativo. Autorizacion de pago)
Seguimiento de pagos y ejecución presupuestal en comité interno de Gerencia o de Calidad.</t>
  </si>
  <si>
    <t>No se ha realizado adecuación para la custodia de las historias laborales. Sin embargo, a través de Gestión Documental se está organizando el correspondiente archivo.</t>
  </si>
  <si>
    <t>Atención al Usuario
Calidad</t>
  </si>
  <si>
    <t xml:space="preserve">
Realizar seguimiento a las PQRS y presentar informes en comité interno para su análisis e implementación de mejoras.
Elaborar y hacer seguimiento al cumplimiento de planes de mejoramiento de las PQRS interpuestas a la entidad.
</t>
  </si>
  <si>
    <t>Documentar y aplicar el procedimiento y formatos para el trámite de solicitud de historias clínicas, donde se definan puntos de control para la debida entrega.</t>
  </si>
  <si>
    <t>Estadística - Coordinación Médica</t>
  </si>
  <si>
    <t>Finaciera verifica y firma la ejecución presupuestal por trimestre.
Subgerencia Administrativa y Financiera realiza seguimiento de cuentas por pagar y en Comité interno de Gerencia y calidad se revisa y analiza la ejecución presupuestal.</t>
  </si>
  <si>
    <t>Seguimiento 2 (mayo-agosto)</t>
  </si>
  <si>
    <t>Seguimiento 1 (enero-abril</t>
  </si>
  <si>
    <t>Seguimiento 3 ... (septiembre-diciembre)</t>
  </si>
  <si>
    <t>El profesional universitario "tesorero" realiza de manera permanente arqueos al interior de la Entidad, para ello reposan en dicha área los soportes que acreditan la ejecución de la actividad.</t>
  </si>
  <si>
    <t xml:space="preserve">Las historias laborales de la Institución reposan en la oficina de talento humano, las cuales están custodiadas por la misma, no obstante se requeire la adecuación de un espacio seguro, motivo por el cual el área de Gestión Documental está organizando el archivo correspodneite. </t>
  </si>
  <si>
    <t xml:space="preserve">El área de atención a usuario realiza seguimiento a las PQRS interpuestas a la entidad, las cuales son analizadas a través de comité de calidad, para ello el líder genera informes mensuales. 
A la fecha no se evidencian planes de mejoramiento derivados del análisis de las PQRS, por ende no hay seguimiento por parte de área de calidad. </t>
  </si>
  <si>
    <t xml:space="preserve">El área de estadistica a la fecha no ha documentado el procedimiento para la solicitud de historias clinicas, no obstante, esta área diseño un formato para solicitud de historia clinica el cual no está aprobado por calidad.   </t>
  </si>
  <si>
    <t>En el mes de diciembre de 2025, la ESE realizó jornada de capacitación a los colaboradores de la entidad, esta actividad se enmarco en el ejercicio de la capacitación institucional.
El Asesor Jurídico revisa los documentos precontractuales, previamente a que el área de contratación inicie el proceso.</t>
  </si>
  <si>
    <t>El área Financiera junto con Gerencia realiza seguimiento a los estados financieros y presupuesto (ejecución ingresos y gastos).
Se han realizado conciliaciones dejando constancias en las respectivas actas.</t>
  </si>
  <si>
    <t>El tesoreo realiza arqueos constantemente a las cajas habilitadas en las Unidades Intermedias y Centros de Salud</t>
  </si>
  <si>
    <t>El área de almacén realizó actualización de inventarios a través de toma física y comparación con registros del sistema DINAMICA GERENCIAL.</t>
  </si>
  <si>
    <t>Atención al Usuario realiza seguimiento, genera informes y los presenta a Comité PQRS donde se analizan, también socializa resultados en Comité de Gerencia y de Calidad.</t>
  </si>
  <si>
    <t xml:space="preserve">El estatuto y manual de contratación esta en proceso de validación por parte del asesor jurídico de la ESE, una vez sea aprobado por Junta Directiva se realizará la respectiva socialización. 
</t>
  </si>
  <si>
    <t>Se están realizando actividades de mantenimiento tanto preventivo y correctivo de la infraestructura, parque automotor y demás componentes del plan de mantenimiento; a diciembre de 2025, segùn el área de apoyo hospitalario, el cumplimiento fue del 56%</t>
  </si>
  <si>
    <t xml:space="preserve">Se realizó seguimiento al cumplimiento de metas del planes de acción, plan de gestión, plan anticorrupción y atención al ciudadano, planes de mejoramiento y demás. Las reuniones del comité de Gestión y Desempeño que se realizarón en el mes de enero fueron para abrobación de planes y en la reunión del 18 de julio si bien estanban incluidos en el orden del día no fue posible realizar la respectiva socialzación, no obstante la oficina de planeación realiza seguimeinto constante al mismo. </t>
  </si>
  <si>
    <t xml:space="preserve">Se ha realizado seguimiento al cumplimiento de metas establecidas en los planes de acción, de gestión, anticorrupción y atención al ciudadano, de mejoramiento y demás. Los resultados no se han socializado en Comité de Gestión y Desempeño, por cuanto en las reuniones de 29/01/2025 y 30/01/2025, se aprobaron los planes institucionales, y en reuniòn del 18/07/2025 si bien se incluyó en el orden del dìa, no se alcanzò a socializar y esta reunión quedó aplazada.
La socialización de los resulatos e informes serán presentados en el mes de enero, toda ves que se establecio plazo máximo hasta el 8 de enero de 2026 para la presentación de soportes </t>
  </si>
  <si>
    <t xml:space="preserve">La ESE desde la oficina de contratación realiza verificación de lista de chequeo de cada uno de los procesos contractuales de persona natural y juridica, la acción de verificación es relizada por la oficina de control interno a través de auditorias de gestión, la cual esta programada para dar inicio en el mes de septiembre de 2025. </t>
  </si>
  <si>
    <t>Se aplica lista de chequeo mediante la cual se verifica el cumplimiento de los requsitos y está contenida en el expediente. Se debe controlar las versiones de este instrumento.
Se verificará su efectividad en la auditorìa interna programada.</t>
  </si>
  <si>
    <t xml:space="preserve">En el mes de octubre se realizó socialización y aprobación del estatuo de contratación ante la Junta Directiva de la ESE en el mes de octubre de 2025, así mismo se cuenta con la proyección del manual de contratación, el cual fue compartido por el área jurídica para su respectiva validación.
En el ejercicio de la supervisión de los contratos, la gerencia de la ESE dispuso de jornadas de capacitación a los profesionales universitarios que ejercen supervisión de estos, con la finalidad de reforzar los procesos.
</t>
  </si>
  <si>
    <t xml:space="preserve">La ESE realiza socialización del código de ética y buen gobirno al personal vinculado a tarvés de prestación de servicios, de lo cual se deja contancia en los procesos contractuales, al personal de planta se realiza retroalimentación en los procesos de reinducción, el cual no se ha ejecutado en la presente vigencia. 
Los documentos precontractuales son validados por el asesor jurídico previa publicación de los procesos en la plataforma SECOP </t>
  </si>
  <si>
    <t xml:space="preserve">El asesor jurídico realiza retroalimentación de la matriz judicial al interior del comité de conciliaciones, el cual se reune dos veces al mes, llevando de esta manera un control y seguimiento a los procesos judiciales interpuestos a la ESE </t>
  </si>
  <si>
    <t>El Asesor Juridico lleva registro de los procesos en la matriz judicial, realiza seguimiento y socializa en comité de conciliaciones, instancia que se reune 2 veces en el mes.</t>
  </si>
  <si>
    <t>La Unidad de Salud de Ibagué en cabeza del gerente realiza seguimiento a los estados financieros y presupuesto de ingresos y gastos justo con el área financiera.
Se realizan conciliaciones de las cuales queda constancia en las respectivas actas.</t>
  </si>
  <si>
    <t>El área financiera realliza verificación y firma de la ejecución presupuestal de manera trimestral. 
La Subgerencia Administrativa y Financiera realiza seguimiento de cuentas por pagar y en Comité interno de Gerencia y calidad se revisa y analiza la ejecución presupuestal.</t>
  </si>
  <si>
    <t>Desde el área de almacén se realiza constantemente la actualización de inventarios a traves de toma física y comparación con le sistema Dinamica Gerencial, esto con la finalidad de identificar los las bajas y necesidades de los diferentes servicios.</t>
  </si>
  <si>
    <t>Las actividades de mantenimiento preventivo y correctivo están siendo ejecutadas a através del área de apoyo hospitalario, de lo cual se tiene una ejecución a junio del 19,43%</t>
  </si>
  <si>
    <t>El área de estadistica elaboro procedimiento y formato para trámite de solictud de historias clínicas, el cual fue remitido al área de calidad para su respectiva codificación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</si>
</sst>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
      <sz val="11"/>
      <color rgb="FFFF0000"/>
      <name val="Arial"/>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08">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6" fillId="0" borderId="1" xfId="0" applyFont="1" applyBorder="1" applyAlignment="1">
      <alignment horizontal="left" vertical="center" wrapText="1"/>
    </xf>
    <xf numFmtId="0" fontId="34" fillId="2" borderId="1" xfId="2" applyFont="1" applyFill="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6" fillId="0" borderId="1" xfId="2" applyFont="1" applyBorder="1" applyAlignment="1" applyProtection="1">
      <alignment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1" xfId="2"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wrapText="1"/>
    </xf>
    <xf numFmtId="0" fontId="6" fillId="0" borderId="1" xfId="0" applyFont="1" applyBorder="1" applyAlignment="1">
      <alignment horizontal="justify" vertical="center" wrapText="1"/>
    </xf>
    <xf numFmtId="0" fontId="50" fillId="0" borderId="1" xfId="0" applyFont="1" applyBorder="1" applyAlignment="1">
      <alignment horizontal="justify" vertical="center" wrapText="1"/>
    </xf>
    <xf numFmtId="9" fontId="2" fillId="0" borderId="0" xfId="2" applyNumberFormat="1" applyAlignment="1">
      <alignment horizontal="justify" vertical="center" wrapText="1"/>
    </xf>
    <xf numFmtId="10" fontId="2" fillId="0" borderId="0" xfId="2" applyNumberFormat="1" applyAlignment="1">
      <alignment horizontal="justify" vertical="center" wrapText="1"/>
    </xf>
    <xf numFmtId="9" fontId="24" fillId="0" borderId="0" xfId="2" applyNumberFormat="1" applyFont="1" applyAlignment="1">
      <alignment horizontal="justify"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5" fillId="5" borderId="59" xfId="0" applyFont="1" applyFill="1" applyBorder="1" applyAlignment="1">
      <alignment horizontal="left" vertical="center"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56" xfId="0" applyFont="1" applyFill="1" applyBorder="1" applyAlignment="1">
      <alignment horizontal="left" vertical="center" wrapText="1"/>
    </xf>
    <xf numFmtId="0" fontId="45" fillId="5" borderId="70"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6" fillId="0" borderId="1" xfId="2" applyFont="1" applyBorder="1" applyAlignment="1" applyProtection="1">
      <alignment horizontal="left" vertical="justify" wrapText="1"/>
      <protection locked="0"/>
    </xf>
    <xf numFmtId="0" fontId="14" fillId="0" borderId="1"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xf numFmtId="14" fontId="2" fillId="2" borderId="0" xfId="2" applyNumberFormat="1" applyFill="1" applyAlignment="1">
      <alignment horizontal="center"/>
    </xf>
    <xf numFmtId="14" fontId="2" fillId="4" borderId="1" xfId="2" applyNumberFormat="1" applyFill="1" applyBorder="1" applyAlignment="1" applyProtection="1">
      <alignment horizontal="center" vertical="center" wrapText="1"/>
      <protection locked="0"/>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0</xdr:rowOff>
    </xdr:from>
    <xdr:to>
      <xdr:col>4</xdr:col>
      <xdr:colOff>90438</xdr:colOff>
      <xdr:row>92</xdr:row>
      <xdr:rowOff>41459</xdr:rowOff>
    </xdr:to>
    <xdr:sp macro="" textlink="">
      <xdr:nvSpPr>
        <xdr:cNvPr id="6238" name="Text Box 15">
          <a:extLst>
            <a:ext uri="{FF2B5EF4-FFF2-40B4-BE49-F238E27FC236}">
              <a16:creationId xmlns:a16="http://schemas.microsoft.com/office/drawing/2014/main" id="{00000000-0008-0000-04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4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4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4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4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11</xdr:row>
      <xdr:rowOff>468081</xdr:rowOff>
    </xdr:to>
    <xdr:sp macro="" textlink="">
      <xdr:nvSpPr>
        <xdr:cNvPr id="9" name="Text Box 15">
          <a:extLst>
            <a:ext uri="{FF2B5EF4-FFF2-40B4-BE49-F238E27FC236}">
              <a16:creationId xmlns:a16="http://schemas.microsoft.com/office/drawing/2014/main" id="{00000000-0008-0000-04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87</xdr:row>
      <xdr:rowOff>0</xdr:rowOff>
    </xdr:from>
    <xdr:ext cx="95250" cy="213632"/>
    <xdr:sp macro="" textlink="">
      <xdr:nvSpPr>
        <xdr:cNvPr id="11" name="Text Box 15">
          <a:extLst>
            <a:ext uri="{FF2B5EF4-FFF2-40B4-BE49-F238E27FC236}">
              <a16:creationId xmlns:a16="http://schemas.microsoft.com/office/drawing/2014/main" id="{00000000-0008-0000-04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 name="Text Box 15">
          <a:extLst>
            <a:ext uri="{FF2B5EF4-FFF2-40B4-BE49-F238E27FC236}">
              <a16:creationId xmlns:a16="http://schemas.microsoft.com/office/drawing/2014/main" id="{00000000-0008-0000-04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 name="Text Box 15">
          <a:extLst>
            <a:ext uri="{FF2B5EF4-FFF2-40B4-BE49-F238E27FC236}">
              <a16:creationId xmlns:a16="http://schemas.microsoft.com/office/drawing/2014/main" id="{00000000-0008-0000-04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 name="Text Box 15">
          <a:extLst>
            <a:ext uri="{FF2B5EF4-FFF2-40B4-BE49-F238E27FC236}">
              <a16:creationId xmlns:a16="http://schemas.microsoft.com/office/drawing/2014/main" id="{00000000-0008-0000-04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 name="Text Box 15">
          <a:extLst>
            <a:ext uri="{FF2B5EF4-FFF2-40B4-BE49-F238E27FC236}">
              <a16:creationId xmlns:a16="http://schemas.microsoft.com/office/drawing/2014/main" id="{00000000-0008-0000-04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 name="Text Box 15">
          <a:extLst>
            <a:ext uri="{FF2B5EF4-FFF2-40B4-BE49-F238E27FC236}">
              <a16:creationId xmlns:a16="http://schemas.microsoft.com/office/drawing/2014/main" id="{00000000-0008-0000-04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 name="Text Box 15">
          <a:extLst>
            <a:ext uri="{FF2B5EF4-FFF2-40B4-BE49-F238E27FC236}">
              <a16:creationId xmlns:a16="http://schemas.microsoft.com/office/drawing/2014/main" id="{00000000-0008-0000-04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 name="Text Box 15">
          <a:extLst>
            <a:ext uri="{FF2B5EF4-FFF2-40B4-BE49-F238E27FC236}">
              <a16:creationId xmlns:a16="http://schemas.microsoft.com/office/drawing/2014/main" id="{00000000-0008-0000-04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 name="Text Box 15">
          <a:extLst>
            <a:ext uri="{FF2B5EF4-FFF2-40B4-BE49-F238E27FC236}">
              <a16:creationId xmlns:a16="http://schemas.microsoft.com/office/drawing/2014/main" id="{00000000-0008-0000-04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 name="Text Box 15">
          <a:extLst>
            <a:ext uri="{FF2B5EF4-FFF2-40B4-BE49-F238E27FC236}">
              <a16:creationId xmlns:a16="http://schemas.microsoft.com/office/drawing/2014/main" id="{00000000-0008-0000-04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 name="Text Box 15">
          <a:extLst>
            <a:ext uri="{FF2B5EF4-FFF2-40B4-BE49-F238E27FC236}">
              <a16:creationId xmlns:a16="http://schemas.microsoft.com/office/drawing/2014/main" id="{00000000-0008-0000-04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 name="Text Box 15">
          <a:extLst>
            <a:ext uri="{FF2B5EF4-FFF2-40B4-BE49-F238E27FC236}">
              <a16:creationId xmlns:a16="http://schemas.microsoft.com/office/drawing/2014/main" id="{00000000-0008-0000-04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6" name="Text Box 16">
          <a:extLst>
            <a:ext uri="{FF2B5EF4-FFF2-40B4-BE49-F238E27FC236}">
              <a16:creationId xmlns:a16="http://schemas.microsoft.com/office/drawing/2014/main" id="{00000000-0008-0000-04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7" name="Text Box 17">
          <a:extLst>
            <a:ext uri="{FF2B5EF4-FFF2-40B4-BE49-F238E27FC236}">
              <a16:creationId xmlns:a16="http://schemas.microsoft.com/office/drawing/2014/main" id="{00000000-0008-0000-04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8" name="Text Box 18">
          <a:extLst>
            <a:ext uri="{FF2B5EF4-FFF2-40B4-BE49-F238E27FC236}">
              <a16:creationId xmlns:a16="http://schemas.microsoft.com/office/drawing/2014/main" id="{00000000-0008-0000-04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9" name="Text Box 19">
          <a:extLst>
            <a:ext uri="{FF2B5EF4-FFF2-40B4-BE49-F238E27FC236}">
              <a16:creationId xmlns:a16="http://schemas.microsoft.com/office/drawing/2014/main" id="{00000000-0008-0000-04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30" name="Text Box 15">
          <a:extLst>
            <a:ext uri="{FF2B5EF4-FFF2-40B4-BE49-F238E27FC236}">
              <a16:creationId xmlns:a16="http://schemas.microsoft.com/office/drawing/2014/main" id="{00000000-0008-0000-04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1" name="Text Box 16">
          <a:extLst>
            <a:ext uri="{FF2B5EF4-FFF2-40B4-BE49-F238E27FC236}">
              <a16:creationId xmlns:a16="http://schemas.microsoft.com/office/drawing/2014/main" id="{00000000-0008-0000-04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2" name="Text Box 17">
          <a:extLst>
            <a:ext uri="{FF2B5EF4-FFF2-40B4-BE49-F238E27FC236}">
              <a16:creationId xmlns:a16="http://schemas.microsoft.com/office/drawing/2014/main" id="{00000000-0008-0000-04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3" name="Text Box 18">
          <a:extLst>
            <a:ext uri="{FF2B5EF4-FFF2-40B4-BE49-F238E27FC236}">
              <a16:creationId xmlns:a16="http://schemas.microsoft.com/office/drawing/2014/main" id="{00000000-0008-0000-04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4" name="Text Box 19">
          <a:extLst>
            <a:ext uri="{FF2B5EF4-FFF2-40B4-BE49-F238E27FC236}">
              <a16:creationId xmlns:a16="http://schemas.microsoft.com/office/drawing/2014/main" id="{00000000-0008-0000-04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 name="Text Box 15">
          <a:extLst>
            <a:ext uri="{FF2B5EF4-FFF2-40B4-BE49-F238E27FC236}">
              <a16:creationId xmlns:a16="http://schemas.microsoft.com/office/drawing/2014/main" id="{00000000-0008-0000-04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4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4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4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4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4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 name="Text Box 15">
          <a:extLst>
            <a:ext uri="{FF2B5EF4-FFF2-40B4-BE49-F238E27FC236}">
              <a16:creationId xmlns:a16="http://schemas.microsoft.com/office/drawing/2014/main" id="{00000000-0008-0000-04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 name="Text Box 15">
          <a:extLst>
            <a:ext uri="{FF2B5EF4-FFF2-40B4-BE49-F238E27FC236}">
              <a16:creationId xmlns:a16="http://schemas.microsoft.com/office/drawing/2014/main" id="{00000000-0008-0000-04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 name="Text Box 15">
          <a:extLst>
            <a:ext uri="{FF2B5EF4-FFF2-40B4-BE49-F238E27FC236}">
              <a16:creationId xmlns:a16="http://schemas.microsoft.com/office/drawing/2014/main" id="{00000000-0008-0000-04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 name="Text Box 15">
          <a:extLst>
            <a:ext uri="{FF2B5EF4-FFF2-40B4-BE49-F238E27FC236}">
              <a16:creationId xmlns:a16="http://schemas.microsoft.com/office/drawing/2014/main" id="{00000000-0008-0000-04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 name="Text Box 15">
          <a:extLst>
            <a:ext uri="{FF2B5EF4-FFF2-40B4-BE49-F238E27FC236}">
              <a16:creationId xmlns:a16="http://schemas.microsoft.com/office/drawing/2014/main" id="{00000000-0008-0000-04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 name="Text Box 15">
          <a:extLst>
            <a:ext uri="{FF2B5EF4-FFF2-40B4-BE49-F238E27FC236}">
              <a16:creationId xmlns:a16="http://schemas.microsoft.com/office/drawing/2014/main" id="{00000000-0008-0000-04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 name="Text Box 15">
          <a:extLst>
            <a:ext uri="{FF2B5EF4-FFF2-40B4-BE49-F238E27FC236}">
              <a16:creationId xmlns:a16="http://schemas.microsoft.com/office/drawing/2014/main" id="{00000000-0008-0000-04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 name="Text Box 15">
          <a:extLst>
            <a:ext uri="{FF2B5EF4-FFF2-40B4-BE49-F238E27FC236}">
              <a16:creationId xmlns:a16="http://schemas.microsoft.com/office/drawing/2014/main" id="{00000000-0008-0000-04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 name="Text Box 15">
          <a:extLst>
            <a:ext uri="{FF2B5EF4-FFF2-40B4-BE49-F238E27FC236}">
              <a16:creationId xmlns:a16="http://schemas.microsoft.com/office/drawing/2014/main" id="{00000000-0008-0000-04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 name="Text Box 15">
          <a:extLst>
            <a:ext uri="{FF2B5EF4-FFF2-40B4-BE49-F238E27FC236}">
              <a16:creationId xmlns:a16="http://schemas.microsoft.com/office/drawing/2014/main" id="{00000000-0008-0000-04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 name="Text Box 15">
          <a:extLst>
            <a:ext uri="{FF2B5EF4-FFF2-40B4-BE49-F238E27FC236}">
              <a16:creationId xmlns:a16="http://schemas.microsoft.com/office/drawing/2014/main" id="{00000000-0008-0000-04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 name="Text Box 15">
          <a:extLst>
            <a:ext uri="{FF2B5EF4-FFF2-40B4-BE49-F238E27FC236}">
              <a16:creationId xmlns:a16="http://schemas.microsoft.com/office/drawing/2014/main" id="{00000000-0008-0000-04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 name="Text Box 15">
          <a:extLst>
            <a:ext uri="{FF2B5EF4-FFF2-40B4-BE49-F238E27FC236}">
              <a16:creationId xmlns:a16="http://schemas.microsoft.com/office/drawing/2014/main" id="{00000000-0008-0000-04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 name="Text Box 15">
          <a:extLst>
            <a:ext uri="{FF2B5EF4-FFF2-40B4-BE49-F238E27FC236}">
              <a16:creationId xmlns:a16="http://schemas.microsoft.com/office/drawing/2014/main" id="{00000000-0008-0000-04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0" name="Text Box 16">
          <a:extLst>
            <a:ext uri="{FF2B5EF4-FFF2-40B4-BE49-F238E27FC236}">
              <a16:creationId xmlns:a16="http://schemas.microsoft.com/office/drawing/2014/main" id="{00000000-0008-0000-04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1" name="Text Box 17">
          <a:extLst>
            <a:ext uri="{FF2B5EF4-FFF2-40B4-BE49-F238E27FC236}">
              <a16:creationId xmlns:a16="http://schemas.microsoft.com/office/drawing/2014/main" id="{00000000-0008-0000-04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2" name="Text Box 18">
          <a:extLst>
            <a:ext uri="{FF2B5EF4-FFF2-40B4-BE49-F238E27FC236}">
              <a16:creationId xmlns:a16="http://schemas.microsoft.com/office/drawing/2014/main" id="{00000000-0008-0000-04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3" name="Text Box 19">
          <a:extLst>
            <a:ext uri="{FF2B5EF4-FFF2-40B4-BE49-F238E27FC236}">
              <a16:creationId xmlns:a16="http://schemas.microsoft.com/office/drawing/2014/main" id="{00000000-0008-0000-04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 name="Text Box 15">
          <a:extLst>
            <a:ext uri="{FF2B5EF4-FFF2-40B4-BE49-F238E27FC236}">
              <a16:creationId xmlns:a16="http://schemas.microsoft.com/office/drawing/2014/main" id="{00000000-0008-0000-04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5" name="Text Box 16">
          <a:extLst>
            <a:ext uri="{FF2B5EF4-FFF2-40B4-BE49-F238E27FC236}">
              <a16:creationId xmlns:a16="http://schemas.microsoft.com/office/drawing/2014/main" id="{00000000-0008-0000-04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6" name="Text Box 17">
          <a:extLst>
            <a:ext uri="{FF2B5EF4-FFF2-40B4-BE49-F238E27FC236}">
              <a16:creationId xmlns:a16="http://schemas.microsoft.com/office/drawing/2014/main" id="{00000000-0008-0000-04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7" name="Text Box 18">
          <a:extLst>
            <a:ext uri="{FF2B5EF4-FFF2-40B4-BE49-F238E27FC236}">
              <a16:creationId xmlns:a16="http://schemas.microsoft.com/office/drawing/2014/main" id="{00000000-0008-0000-04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8" name="Text Box 19">
          <a:extLst>
            <a:ext uri="{FF2B5EF4-FFF2-40B4-BE49-F238E27FC236}">
              <a16:creationId xmlns:a16="http://schemas.microsoft.com/office/drawing/2014/main" id="{00000000-0008-0000-04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 name="Text Box 15">
          <a:extLst>
            <a:ext uri="{FF2B5EF4-FFF2-40B4-BE49-F238E27FC236}">
              <a16:creationId xmlns:a16="http://schemas.microsoft.com/office/drawing/2014/main" id="{00000000-0008-0000-04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4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4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4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4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4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5" name="Text Box 15">
          <a:extLst>
            <a:ext uri="{FF2B5EF4-FFF2-40B4-BE49-F238E27FC236}">
              <a16:creationId xmlns:a16="http://schemas.microsoft.com/office/drawing/2014/main" id="{00000000-0008-0000-04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6" name="Text Box 15">
          <a:extLst>
            <a:ext uri="{FF2B5EF4-FFF2-40B4-BE49-F238E27FC236}">
              <a16:creationId xmlns:a16="http://schemas.microsoft.com/office/drawing/2014/main" id="{00000000-0008-0000-04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7" name="Text Box 15">
          <a:extLst>
            <a:ext uri="{FF2B5EF4-FFF2-40B4-BE49-F238E27FC236}">
              <a16:creationId xmlns:a16="http://schemas.microsoft.com/office/drawing/2014/main" id="{00000000-0008-0000-04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8" name="Text Box 15">
          <a:extLst>
            <a:ext uri="{FF2B5EF4-FFF2-40B4-BE49-F238E27FC236}">
              <a16:creationId xmlns:a16="http://schemas.microsoft.com/office/drawing/2014/main" id="{00000000-0008-0000-04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9" name="Text Box 15">
          <a:extLst>
            <a:ext uri="{FF2B5EF4-FFF2-40B4-BE49-F238E27FC236}">
              <a16:creationId xmlns:a16="http://schemas.microsoft.com/office/drawing/2014/main" id="{00000000-0008-0000-04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0" name="Text Box 15">
          <a:extLst>
            <a:ext uri="{FF2B5EF4-FFF2-40B4-BE49-F238E27FC236}">
              <a16:creationId xmlns:a16="http://schemas.microsoft.com/office/drawing/2014/main" id="{00000000-0008-0000-04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1" name="Text Box 15">
          <a:extLst>
            <a:ext uri="{FF2B5EF4-FFF2-40B4-BE49-F238E27FC236}">
              <a16:creationId xmlns:a16="http://schemas.microsoft.com/office/drawing/2014/main" id="{00000000-0008-0000-04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2" name="Text Box 15">
          <a:extLst>
            <a:ext uri="{FF2B5EF4-FFF2-40B4-BE49-F238E27FC236}">
              <a16:creationId xmlns:a16="http://schemas.microsoft.com/office/drawing/2014/main" id="{00000000-0008-0000-04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3" name="Text Box 15">
          <a:extLst>
            <a:ext uri="{FF2B5EF4-FFF2-40B4-BE49-F238E27FC236}">
              <a16:creationId xmlns:a16="http://schemas.microsoft.com/office/drawing/2014/main" id="{00000000-0008-0000-04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4" name="Text Box 15">
          <a:extLst>
            <a:ext uri="{FF2B5EF4-FFF2-40B4-BE49-F238E27FC236}">
              <a16:creationId xmlns:a16="http://schemas.microsoft.com/office/drawing/2014/main" id="{00000000-0008-0000-04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5" name="Text Box 15">
          <a:extLst>
            <a:ext uri="{FF2B5EF4-FFF2-40B4-BE49-F238E27FC236}">
              <a16:creationId xmlns:a16="http://schemas.microsoft.com/office/drawing/2014/main" id="{00000000-0008-0000-04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6" name="Text Box 15">
          <a:extLst>
            <a:ext uri="{FF2B5EF4-FFF2-40B4-BE49-F238E27FC236}">
              <a16:creationId xmlns:a16="http://schemas.microsoft.com/office/drawing/2014/main" id="{00000000-0008-0000-04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7" name="Text Box 15">
          <a:extLst>
            <a:ext uri="{FF2B5EF4-FFF2-40B4-BE49-F238E27FC236}">
              <a16:creationId xmlns:a16="http://schemas.microsoft.com/office/drawing/2014/main" id="{00000000-0008-0000-04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8" name="Text Box 15">
          <a:extLst>
            <a:ext uri="{FF2B5EF4-FFF2-40B4-BE49-F238E27FC236}">
              <a16:creationId xmlns:a16="http://schemas.microsoft.com/office/drawing/2014/main" id="{00000000-0008-0000-04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89" name="Text Box 16">
          <a:extLst>
            <a:ext uri="{FF2B5EF4-FFF2-40B4-BE49-F238E27FC236}">
              <a16:creationId xmlns:a16="http://schemas.microsoft.com/office/drawing/2014/main" id="{00000000-0008-0000-04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0" name="Text Box 17">
          <a:extLst>
            <a:ext uri="{FF2B5EF4-FFF2-40B4-BE49-F238E27FC236}">
              <a16:creationId xmlns:a16="http://schemas.microsoft.com/office/drawing/2014/main" id="{00000000-0008-0000-04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1" name="Text Box 18">
          <a:extLst>
            <a:ext uri="{FF2B5EF4-FFF2-40B4-BE49-F238E27FC236}">
              <a16:creationId xmlns:a16="http://schemas.microsoft.com/office/drawing/2014/main" id="{00000000-0008-0000-04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2" name="Text Box 19">
          <a:extLst>
            <a:ext uri="{FF2B5EF4-FFF2-40B4-BE49-F238E27FC236}">
              <a16:creationId xmlns:a16="http://schemas.microsoft.com/office/drawing/2014/main" id="{00000000-0008-0000-04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3" name="Text Box 15">
          <a:extLst>
            <a:ext uri="{FF2B5EF4-FFF2-40B4-BE49-F238E27FC236}">
              <a16:creationId xmlns:a16="http://schemas.microsoft.com/office/drawing/2014/main" id="{00000000-0008-0000-04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4" name="Text Box 16">
          <a:extLst>
            <a:ext uri="{FF2B5EF4-FFF2-40B4-BE49-F238E27FC236}">
              <a16:creationId xmlns:a16="http://schemas.microsoft.com/office/drawing/2014/main" id="{00000000-0008-0000-04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5" name="Text Box 17">
          <a:extLst>
            <a:ext uri="{FF2B5EF4-FFF2-40B4-BE49-F238E27FC236}">
              <a16:creationId xmlns:a16="http://schemas.microsoft.com/office/drawing/2014/main" id="{00000000-0008-0000-04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6" name="Text Box 18">
          <a:extLst>
            <a:ext uri="{FF2B5EF4-FFF2-40B4-BE49-F238E27FC236}">
              <a16:creationId xmlns:a16="http://schemas.microsoft.com/office/drawing/2014/main" id="{00000000-0008-0000-04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7" name="Text Box 19">
          <a:extLst>
            <a:ext uri="{FF2B5EF4-FFF2-40B4-BE49-F238E27FC236}">
              <a16:creationId xmlns:a16="http://schemas.microsoft.com/office/drawing/2014/main" id="{00000000-0008-0000-04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8" name="Text Box 15">
          <a:extLst>
            <a:ext uri="{FF2B5EF4-FFF2-40B4-BE49-F238E27FC236}">
              <a16:creationId xmlns:a16="http://schemas.microsoft.com/office/drawing/2014/main" id="{00000000-0008-0000-04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99" name="Text Box 15">
          <a:extLst>
            <a:ext uri="{FF2B5EF4-FFF2-40B4-BE49-F238E27FC236}">
              <a16:creationId xmlns:a16="http://schemas.microsoft.com/office/drawing/2014/main" id="{00000000-0008-0000-04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0" name="Text Box 15">
          <a:extLst>
            <a:ext uri="{FF2B5EF4-FFF2-40B4-BE49-F238E27FC236}">
              <a16:creationId xmlns:a16="http://schemas.microsoft.com/office/drawing/2014/main" id="{00000000-0008-0000-04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1" name="Text Box 15">
          <a:extLst>
            <a:ext uri="{FF2B5EF4-FFF2-40B4-BE49-F238E27FC236}">
              <a16:creationId xmlns:a16="http://schemas.microsoft.com/office/drawing/2014/main" id="{00000000-0008-0000-04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2" name="Text Box 15">
          <a:extLst>
            <a:ext uri="{FF2B5EF4-FFF2-40B4-BE49-F238E27FC236}">
              <a16:creationId xmlns:a16="http://schemas.microsoft.com/office/drawing/2014/main" id="{00000000-0008-0000-04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3" name="Text Box 15">
          <a:extLst>
            <a:ext uri="{FF2B5EF4-FFF2-40B4-BE49-F238E27FC236}">
              <a16:creationId xmlns:a16="http://schemas.microsoft.com/office/drawing/2014/main" id="{00000000-0008-0000-04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4" name="Text Box 15">
          <a:extLst>
            <a:ext uri="{FF2B5EF4-FFF2-40B4-BE49-F238E27FC236}">
              <a16:creationId xmlns:a16="http://schemas.microsoft.com/office/drawing/2014/main" id="{00000000-0008-0000-04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5" name="Text Box 15">
          <a:extLst>
            <a:ext uri="{FF2B5EF4-FFF2-40B4-BE49-F238E27FC236}">
              <a16:creationId xmlns:a16="http://schemas.microsoft.com/office/drawing/2014/main" id="{00000000-0008-0000-04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6" name="Text Box 15">
          <a:extLst>
            <a:ext uri="{FF2B5EF4-FFF2-40B4-BE49-F238E27FC236}">
              <a16:creationId xmlns:a16="http://schemas.microsoft.com/office/drawing/2014/main" id="{00000000-0008-0000-04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7" name="Text Box 15">
          <a:extLst>
            <a:ext uri="{FF2B5EF4-FFF2-40B4-BE49-F238E27FC236}">
              <a16:creationId xmlns:a16="http://schemas.microsoft.com/office/drawing/2014/main" id="{00000000-0008-0000-04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8" name="Text Box 15">
          <a:extLst>
            <a:ext uri="{FF2B5EF4-FFF2-40B4-BE49-F238E27FC236}">
              <a16:creationId xmlns:a16="http://schemas.microsoft.com/office/drawing/2014/main" id="{00000000-0008-0000-04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9" name="Text Box 15">
          <a:extLst>
            <a:ext uri="{FF2B5EF4-FFF2-40B4-BE49-F238E27FC236}">
              <a16:creationId xmlns:a16="http://schemas.microsoft.com/office/drawing/2014/main" id="{00000000-0008-0000-04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0" name="Text Box 15">
          <a:extLst>
            <a:ext uri="{FF2B5EF4-FFF2-40B4-BE49-F238E27FC236}">
              <a16:creationId xmlns:a16="http://schemas.microsoft.com/office/drawing/2014/main" id="{00000000-0008-0000-04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1" name="Text Box 15">
          <a:extLst>
            <a:ext uri="{FF2B5EF4-FFF2-40B4-BE49-F238E27FC236}">
              <a16:creationId xmlns:a16="http://schemas.microsoft.com/office/drawing/2014/main" id="{00000000-0008-0000-04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2" name="Text Box 15">
          <a:extLst>
            <a:ext uri="{FF2B5EF4-FFF2-40B4-BE49-F238E27FC236}">
              <a16:creationId xmlns:a16="http://schemas.microsoft.com/office/drawing/2014/main" id="{00000000-0008-0000-04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3" name="Text Box 15">
          <a:extLst>
            <a:ext uri="{FF2B5EF4-FFF2-40B4-BE49-F238E27FC236}">
              <a16:creationId xmlns:a16="http://schemas.microsoft.com/office/drawing/2014/main" id="{00000000-0008-0000-04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4" name="Text Box 15">
          <a:extLst>
            <a:ext uri="{FF2B5EF4-FFF2-40B4-BE49-F238E27FC236}">
              <a16:creationId xmlns:a16="http://schemas.microsoft.com/office/drawing/2014/main" id="{00000000-0008-0000-04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5" name="Text Box 15">
          <a:extLst>
            <a:ext uri="{FF2B5EF4-FFF2-40B4-BE49-F238E27FC236}">
              <a16:creationId xmlns:a16="http://schemas.microsoft.com/office/drawing/2014/main" id="{00000000-0008-0000-04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6" name="Text Box 15">
          <a:extLst>
            <a:ext uri="{FF2B5EF4-FFF2-40B4-BE49-F238E27FC236}">
              <a16:creationId xmlns:a16="http://schemas.microsoft.com/office/drawing/2014/main" id="{00000000-0008-0000-04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7" name="Text Box 15">
          <a:extLst>
            <a:ext uri="{FF2B5EF4-FFF2-40B4-BE49-F238E27FC236}">
              <a16:creationId xmlns:a16="http://schemas.microsoft.com/office/drawing/2014/main" id="{00000000-0008-0000-04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8" name="Text Box 15">
          <a:extLst>
            <a:ext uri="{FF2B5EF4-FFF2-40B4-BE49-F238E27FC236}">
              <a16:creationId xmlns:a16="http://schemas.microsoft.com/office/drawing/2014/main" id="{00000000-0008-0000-04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9" name="Text Box 15">
          <a:extLst>
            <a:ext uri="{FF2B5EF4-FFF2-40B4-BE49-F238E27FC236}">
              <a16:creationId xmlns:a16="http://schemas.microsoft.com/office/drawing/2014/main" id="{00000000-0008-0000-04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0" name="Text Box 15">
          <a:extLst>
            <a:ext uri="{FF2B5EF4-FFF2-40B4-BE49-F238E27FC236}">
              <a16:creationId xmlns:a16="http://schemas.microsoft.com/office/drawing/2014/main" id="{00000000-0008-0000-04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 name="Text Box 15">
          <a:extLst>
            <a:ext uri="{FF2B5EF4-FFF2-40B4-BE49-F238E27FC236}">
              <a16:creationId xmlns:a16="http://schemas.microsoft.com/office/drawing/2014/main" id="{00000000-0008-0000-04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2" name="Text Box 15">
          <a:extLst>
            <a:ext uri="{FF2B5EF4-FFF2-40B4-BE49-F238E27FC236}">
              <a16:creationId xmlns:a16="http://schemas.microsoft.com/office/drawing/2014/main" id="{00000000-0008-0000-04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 name="Text Box 15">
          <a:extLst>
            <a:ext uri="{FF2B5EF4-FFF2-40B4-BE49-F238E27FC236}">
              <a16:creationId xmlns:a16="http://schemas.microsoft.com/office/drawing/2014/main" id="{00000000-0008-0000-04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 name="Text Box 15">
          <a:extLst>
            <a:ext uri="{FF2B5EF4-FFF2-40B4-BE49-F238E27FC236}">
              <a16:creationId xmlns:a16="http://schemas.microsoft.com/office/drawing/2014/main" id="{00000000-0008-0000-04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 name="Text Box 15">
          <a:extLst>
            <a:ext uri="{FF2B5EF4-FFF2-40B4-BE49-F238E27FC236}">
              <a16:creationId xmlns:a16="http://schemas.microsoft.com/office/drawing/2014/main" id="{00000000-0008-0000-04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6" name="Text Box 15">
          <a:extLst>
            <a:ext uri="{FF2B5EF4-FFF2-40B4-BE49-F238E27FC236}">
              <a16:creationId xmlns:a16="http://schemas.microsoft.com/office/drawing/2014/main" id="{00000000-0008-0000-04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7" name="Text Box 15">
          <a:extLst>
            <a:ext uri="{FF2B5EF4-FFF2-40B4-BE49-F238E27FC236}">
              <a16:creationId xmlns:a16="http://schemas.microsoft.com/office/drawing/2014/main" id="{00000000-0008-0000-04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8" name="Text Box 15">
          <a:extLst>
            <a:ext uri="{FF2B5EF4-FFF2-40B4-BE49-F238E27FC236}">
              <a16:creationId xmlns:a16="http://schemas.microsoft.com/office/drawing/2014/main" id="{00000000-0008-0000-04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9" name="Text Box 15">
          <a:extLst>
            <a:ext uri="{FF2B5EF4-FFF2-40B4-BE49-F238E27FC236}">
              <a16:creationId xmlns:a16="http://schemas.microsoft.com/office/drawing/2014/main" id="{00000000-0008-0000-04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0" name="Text Box 15">
          <a:extLst>
            <a:ext uri="{FF2B5EF4-FFF2-40B4-BE49-F238E27FC236}">
              <a16:creationId xmlns:a16="http://schemas.microsoft.com/office/drawing/2014/main" id="{00000000-0008-0000-04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 name="Text Box 15">
          <a:extLst>
            <a:ext uri="{FF2B5EF4-FFF2-40B4-BE49-F238E27FC236}">
              <a16:creationId xmlns:a16="http://schemas.microsoft.com/office/drawing/2014/main" id="{00000000-0008-0000-04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2" name="Text Box 15">
          <a:extLst>
            <a:ext uri="{FF2B5EF4-FFF2-40B4-BE49-F238E27FC236}">
              <a16:creationId xmlns:a16="http://schemas.microsoft.com/office/drawing/2014/main" id="{00000000-0008-0000-04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3" name="Text Box 15">
          <a:extLst>
            <a:ext uri="{FF2B5EF4-FFF2-40B4-BE49-F238E27FC236}">
              <a16:creationId xmlns:a16="http://schemas.microsoft.com/office/drawing/2014/main" id="{00000000-0008-0000-04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 name="Text Box 15">
          <a:extLst>
            <a:ext uri="{FF2B5EF4-FFF2-40B4-BE49-F238E27FC236}">
              <a16:creationId xmlns:a16="http://schemas.microsoft.com/office/drawing/2014/main" id="{00000000-0008-0000-04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5" name="Text Box 15">
          <a:extLst>
            <a:ext uri="{FF2B5EF4-FFF2-40B4-BE49-F238E27FC236}">
              <a16:creationId xmlns:a16="http://schemas.microsoft.com/office/drawing/2014/main" id="{00000000-0008-0000-04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6" name="Text Box 15">
          <a:extLst>
            <a:ext uri="{FF2B5EF4-FFF2-40B4-BE49-F238E27FC236}">
              <a16:creationId xmlns:a16="http://schemas.microsoft.com/office/drawing/2014/main" id="{00000000-0008-0000-04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7" name="Text Box 15">
          <a:extLst>
            <a:ext uri="{FF2B5EF4-FFF2-40B4-BE49-F238E27FC236}">
              <a16:creationId xmlns:a16="http://schemas.microsoft.com/office/drawing/2014/main" id="{00000000-0008-0000-04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8" name="Text Box 15">
          <a:extLst>
            <a:ext uri="{FF2B5EF4-FFF2-40B4-BE49-F238E27FC236}">
              <a16:creationId xmlns:a16="http://schemas.microsoft.com/office/drawing/2014/main" id="{00000000-0008-0000-04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9" name="Text Box 15">
          <a:extLst>
            <a:ext uri="{FF2B5EF4-FFF2-40B4-BE49-F238E27FC236}">
              <a16:creationId xmlns:a16="http://schemas.microsoft.com/office/drawing/2014/main" id="{00000000-0008-0000-04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0" name="Text Box 15">
          <a:extLst>
            <a:ext uri="{FF2B5EF4-FFF2-40B4-BE49-F238E27FC236}">
              <a16:creationId xmlns:a16="http://schemas.microsoft.com/office/drawing/2014/main" id="{00000000-0008-0000-04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1" name="Text Box 15">
          <a:extLst>
            <a:ext uri="{FF2B5EF4-FFF2-40B4-BE49-F238E27FC236}">
              <a16:creationId xmlns:a16="http://schemas.microsoft.com/office/drawing/2014/main" id="{00000000-0008-0000-04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2" name="Text Box 15">
          <a:extLst>
            <a:ext uri="{FF2B5EF4-FFF2-40B4-BE49-F238E27FC236}">
              <a16:creationId xmlns:a16="http://schemas.microsoft.com/office/drawing/2014/main" id="{00000000-0008-0000-04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3" name="Text Box 15">
          <a:extLst>
            <a:ext uri="{FF2B5EF4-FFF2-40B4-BE49-F238E27FC236}">
              <a16:creationId xmlns:a16="http://schemas.microsoft.com/office/drawing/2014/main" id="{00000000-0008-0000-04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4" name="Text Box 15">
          <a:extLst>
            <a:ext uri="{FF2B5EF4-FFF2-40B4-BE49-F238E27FC236}">
              <a16:creationId xmlns:a16="http://schemas.microsoft.com/office/drawing/2014/main" id="{00000000-0008-0000-04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5" name="Text Box 15">
          <a:extLst>
            <a:ext uri="{FF2B5EF4-FFF2-40B4-BE49-F238E27FC236}">
              <a16:creationId xmlns:a16="http://schemas.microsoft.com/office/drawing/2014/main" id="{00000000-0008-0000-04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6" name="Text Box 15">
          <a:extLst>
            <a:ext uri="{FF2B5EF4-FFF2-40B4-BE49-F238E27FC236}">
              <a16:creationId xmlns:a16="http://schemas.microsoft.com/office/drawing/2014/main" id="{00000000-0008-0000-04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7" name="Text Box 15">
          <a:extLst>
            <a:ext uri="{FF2B5EF4-FFF2-40B4-BE49-F238E27FC236}">
              <a16:creationId xmlns:a16="http://schemas.microsoft.com/office/drawing/2014/main" id="{00000000-0008-0000-04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8" name="Text Box 15">
          <a:extLst>
            <a:ext uri="{FF2B5EF4-FFF2-40B4-BE49-F238E27FC236}">
              <a16:creationId xmlns:a16="http://schemas.microsoft.com/office/drawing/2014/main" id="{00000000-0008-0000-04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9" name="Text Box 15">
          <a:extLst>
            <a:ext uri="{FF2B5EF4-FFF2-40B4-BE49-F238E27FC236}">
              <a16:creationId xmlns:a16="http://schemas.microsoft.com/office/drawing/2014/main" id="{00000000-0008-0000-04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0" name="Text Box 15">
          <a:extLst>
            <a:ext uri="{FF2B5EF4-FFF2-40B4-BE49-F238E27FC236}">
              <a16:creationId xmlns:a16="http://schemas.microsoft.com/office/drawing/2014/main" id="{00000000-0008-0000-04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1" name="Text Box 15">
          <a:extLst>
            <a:ext uri="{FF2B5EF4-FFF2-40B4-BE49-F238E27FC236}">
              <a16:creationId xmlns:a16="http://schemas.microsoft.com/office/drawing/2014/main" id="{00000000-0008-0000-04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2" name="Text Box 15">
          <a:extLst>
            <a:ext uri="{FF2B5EF4-FFF2-40B4-BE49-F238E27FC236}">
              <a16:creationId xmlns:a16="http://schemas.microsoft.com/office/drawing/2014/main" id="{00000000-0008-0000-04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3" name="Text Box 15">
          <a:extLst>
            <a:ext uri="{FF2B5EF4-FFF2-40B4-BE49-F238E27FC236}">
              <a16:creationId xmlns:a16="http://schemas.microsoft.com/office/drawing/2014/main" id="{00000000-0008-0000-04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4" name="Text Box 15">
          <a:extLst>
            <a:ext uri="{FF2B5EF4-FFF2-40B4-BE49-F238E27FC236}">
              <a16:creationId xmlns:a16="http://schemas.microsoft.com/office/drawing/2014/main" id="{00000000-0008-0000-04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5" name="Text Box 15">
          <a:extLst>
            <a:ext uri="{FF2B5EF4-FFF2-40B4-BE49-F238E27FC236}">
              <a16:creationId xmlns:a16="http://schemas.microsoft.com/office/drawing/2014/main" id="{00000000-0008-0000-04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6" name="Text Box 15">
          <a:extLst>
            <a:ext uri="{FF2B5EF4-FFF2-40B4-BE49-F238E27FC236}">
              <a16:creationId xmlns:a16="http://schemas.microsoft.com/office/drawing/2014/main" id="{00000000-0008-0000-04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7" name="Text Box 15">
          <a:extLst>
            <a:ext uri="{FF2B5EF4-FFF2-40B4-BE49-F238E27FC236}">
              <a16:creationId xmlns:a16="http://schemas.microsoft.com/office/drawing/2014/main" id="{00000000-0008-0000-04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8" name="Text Box 15">
          <a:extLst>
            <a:ext uri="{FF2B5EF4-FFF2-40B4-BE49-F238E27FC236}">
              <a16:creationId xmlns:a16="http://schemas.microsoft.com/office/drawing/2014/main" id="{00000000-0008-0000-04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9" name="Text Box 15">
          <a:extLst>
            <a:ext uri="{FF2B5EF4-FFF2-40B4-BE49-F238E27FC236}">
              <a16:creationId xmlns:a16="http://schemas.microsoft.com/office/drawing/2014/main" id="{00000000-0008-0000-04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0" name="Text Box 15">
          <a:extLst>
            <a:ext uri="{FF2B5EF4-FFF2-40B4-BE49-F238E27FC236}">
              <a16:creationId xmlns:a16="http://schemas.microsoft.com/office/drawing/2014/main" id="{00000000-0008-0000-04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1" name="Text Box 15">
          <a:extLst>
            <a:ext uri="{FF2B5EF4-FFF2-40B4-BE49-F238E27FC236}">
              <a16:creationId xmlns:a16="http://schemas.microsoft.com/office/drawing/2014/main" id="{00000000-0008-0000-04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2" name="Text Box 15">
          <a:extLst>
            <a:ext uri="{FF2B5EF4-FFF2-40B4-BE49-F238E27FC236}">
              <a16:creationId xmlns:a16="http://schemas.microsoft.com/office/drawing/2014/main" id="{00000000-0008-0000-04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3" name="Text Box 15">
          <a:extLst>
            <a:ext uri="{FF2B5EF4-FFF2-40B4-BE49-F238E27FC236}">
              <a16:creationId xmlns:a16="http://schemas.microsoft.com/office/drawing/2014/main" id="{00000000-0008-0000-04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4" name="Text Box 15">
          <a:extLst>
            <a:ext uri="{FF2B5EF4-FFF2-40B4-BE49-F238E27FC236}">
              <a16:creationId xmlns:a16="http://schemas.microsoft.com/office/drawing/2014/main" id="{00000000-0008-0000-04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5" name="Text Box 15">
          <a:extLst>
            <a:ext uri="{FF2B5EF4-FFF2-40B4-BE49-F238E27FC236}">
              <a16:creationId xmlns:a16="http://schemas.microsoft.com/office/drawing/2014/main" id="{00000000-0008-0000-04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6" name="Text Box 15">
          <a:extLst>
            <a:ext uri="{FF2B5EF4-FFF2-40B4-BE49-F238E27FC236}">
              <a16:creationId xmlns:a16="http://schemas.microsoft.com/office/drawing/2014/main" id="{00000000-0008-0000-04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7" name="Text Box 15">
          <a:extLst>
            <a:ext uri="{FF2B5EF4-FFF2-40B4-BE49-F238E27FC236}">
              <a16:creationId xmlns:a16="http://schemas.microsoft.com/office/drawing/2014/main" id="{00000000-0008-0000-04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8" name="Text Box 15">
          <a:extLst>
            <a:ext uri="{FF2B5EF4-FFF2-40B4-BE49-F238E27FC236}">
              <a16:creationId xmlns:a16="http://schemas.microsoft.com/office/drawing/2014/main" id="{00000000-0008-0000-04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9" name="Text Box 15">
          <a:extLst>
            <a:ext uri="{FF2B5EF4-FFF2-40B4-BE49-F238E27FC236}">
              <a16:creationId xmlns:a16="http://schemas.microsoft.com/office/drawing/2014/main" id="{00000000-0008-0000-04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0" name="Text Box 15">
          <a:extLst>
            <a:ext uri="{FF2B5EF4-FFF2-40B4-BE49-F238E27FC236}">
              <a16:creationId xmlns:a16="http://schemas.microsoft.com/office/drawing/2014/main" id="{00000000-0008-0000-04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1" name="Text Box 15">
          <a:extLst>
            <a:ext uri="{FF2B5EF4-FFF2-40B4-BE49-F238E27FC236}">
              <a16:creationId xmlns:a16="http://schemas.microsoft.com/office/drawing/2014/main" id="{00000000-0008-0000-04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2" name="Text Box 15">
          <a:extLst>
            <a:ext uri="{FF2B5EF4-FFF2-40B4-BE49-F238E27FC236}">
              <a16:creationId xmlns:a16="http://schemas.microsoft.com/office/drawing/2014/main" id="{00000000-0008-0000-04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3" name="Text Box 15">
          <a:extLst>
            <a:ext uri="{FF2B5EF4-FFF2-40B4-BE49-F238E27FC236}">
              <a16:creationId xmlns:a16="http://schemas.microsoft.com/office/drawing/2014/main" id="{00000000-0008-0000-04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4" name="Text Box 15">
          <a:extLst>
            <a:ext uri="{FF2B5EF4-FFF2-40B4-BE49-F238E27FC236}">
              <a16:creationId xmlns:a16="http://schemas.microsoft.com/office/drawing/2014/main" id="{00000000-0008-0000-04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5" name="Text Box 15">
          <a:extLst>
            <a:ext uri="{FF2B5EF4-FFF2-40B4-BE49-F238E27FC236}">
              <a16:creationId xmlns:a16="http://schemas.microsoft.com/office/drawing/2014/main" id="{00000000-0008-0000-04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6" name="Text Box 15">
          <a:extLst>
            <a:ext uri="{FF2B5EF4-FFF2-40B4-BE49-F238E27FC236}">
              <a16:creationId xmlns:a16="http://schemas.microsoft.com/office/drawing/2014/main" id="{00000000-0008-0000-04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7" name="Text Box 15">
          <a:extLst>
            <a:ext uri="{FF2B5EF4-FFF2-40B4-BE49-F238E27FC236}">
              <a16:creationId xmlns:a16="http://schemas.microsoft.com/office/drawing/2014/main" id="{00000000-0008-0000-04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8" name="Text Box 15">
          <a:extLst>
            <a:ext uri="{FF2B5EF4-FFF2-40B4-BE49-F238E27FC236}">
              <a16:creationId xmlns:a16="http://schemas.microsoft.com/office/drawing/2014/main" id="{00000000-0008-0000-04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9" name="Text Box 15">
          <a:extLst>
            <a:ext uri="{FF2B5EF4-FFF2-40B4-BE49-F238E27FC236}">
              <a16:creationId xmlns:a16="http://schemas.microsoft.com/office/drawing/2014/main" id="{00000000-0008-0000-04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0" name="Text Box 15">
          <a:extLst>
            <a:ext uri="{FF2B5EF4-FFF2-40B4-BE49-F238E27FC236}">
              <a16:creationId xmlns:a16="http://schemas.microsoft.com/office/drawing/2014/main" id="{00000000-0008-0000-04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1" name="Text Box 15">
          <a:extLst>
            <a:ext uri="{FF2B5EF4-FFF2-40B4-BE49-F238E27FC236}">
              <a16:creationId xmlns:a16="http://schemas.microsoft.com/office/drawing/2014/main" id="{00000000-0008-0000-04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2" name="Text Box 15">
          <a:extLst>
            <a:ext uri="{FF2B5EF4-FFF2-40B4-BE49-F238E27FC236}">
              <a16:creationId xmlns:a16="http://schemas.microsoft.com/office/drawing/2014/main" id="{00000000-0008-0000-04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3" name="Text Box 15">
          <a:extLst>
            <a:ext uri="{FF2B5EF4-FFF2-40B4-BE49-F238E27FC236}">
              <a16:creationId xmlns:a16="http://schemas.microsoft.com/office/drawing/2014/main" id="{00000000-0008-0000-04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4" name="Text Box 15">
          <a:extLst>
            <a:ext uri="{FF2B5EF4-FFF2-40B4-BE49-F238E27FC236}">
              <a16:creationId xmlns:a16="http://schemas.microsoft.com/office/drawing/2014/main" id="{00000000-0008-0000-04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5" name="Text Box 15">
          <a:extLst>
            <a:ext uri="{FF2B5EF4-FFF2-40B4-BE49-F238E27FC236}">
              <a16:creationId xmlns:a16="http://schemas.microsoft.com/office/drawing/2014/main" id="{00000000-0008-0000-04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6" name="Text Box 15">
          <a:extLst>
            <a:ext uri="{FF2B5EF4-FFF2-40B4-BE49-F238E27FC236}">
              <a16:creationId xmlns:a16="http://schemas.microsoft.com/office/drawing/2014/main" id="{00000000-0008-0000-04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7" name="Text Box 15">
          <a:extLst>
            <a:ext uri="{FF2B5EF4-FFF2-40B4-BE49-F238E27FC236}">
              <a16:creationId xmlns:a16="http://schemas.microsoft.com/office/drawing/2014/main" id="{00000000-0008-0000-04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8" name="Text Box 15">
          <a:extLst>
            <a:ext uri="{FF2B5EF4-FFF2-40B4-BE49-F238E27FC236}">
              <a16:creationId xmlns:a16="http://schemas.microsoft.com/office/drawing/2014/main" id="{00000000-0008-0000-04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9" name="Text Box 15">
          <a:extLst>
            <a:ext uri="{FF2B5EF4-FFF2-40B4-BE49-F238E27FC236}">
              <a16:creationId xmlns:a16="http://schemas.microsoft.com/office/drawing/2014/main" id="{00000000-0008-0000-04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0" name="Text Box 15">
          <a:extLst>
            <a:ext uri="{FF2B5EF4-FFF2-40B4-BE49-F238E27FC236}">
              <a16:creationId xmlns:a16="http://schemas.microsoft.com/office/drawing/2014/main" id="{00000000-0008-0000-04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1" name="Text Box 15">
          <a:extLst>
            <a:ext uri="{FF2B5EF4-FFF2-40B4-BE49-F238E27FC236}">
              <a16:creationId xmlns:a16="http://schemas.microsoft.com/office/drawing/2014/main" id="{00000000-0008-0000-04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2" name="Text Box 15">
          <a:extLst>
            <a:ext uri="{FF2B5EF4-FFF2-40B4-BE49-F238E27FC236}">
              <a16:creationId xmlns:a16="http://schemas.microsoft.com/office/drawing/2014/main" id="{00000000-0008-0000-04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3" name="Text Box 15">
          <a:extLst>
            <a:ext uri="{FF2B5EF4-FFF2-40B4-BE49-F238E27FC236}">
              <a16:creationId xmlns:a16="http://schemas.microsoft.com/office/drawing/2014/main" id="{00000000-0008-0000-04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4" name="Text Box 15">
          <a:extLst>
            <a:ext uri="{FF2B5EF4-FFF2-40B4-BE49-F238E27FC236}">
              <a16:creationId xmlns:a16="http://schemas.microsoft.com/office/drawing/2014/main" id="{00000000-0008-0000-04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5" name="Text Box 15">
          <a:extLst>
            <a:ext uri="{FF2B5EF4-FFF2-40B4-BE49-F238E27FC236}">
              <a16:creationId xmlns:a16="http://schemas.microsoft.com/office/drawing/2014/main" id="{00000000-0008-0000-04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6" name="Text Box 15">
          <a:extLst>
            <a:ext uri="{FF2B5EF4-FFF2-40B4-BE49-F238E27FC236}">
              <a16:creationId xmlns:a16="http://schemas.microsoft.com/office/drawing/2014/main" id="{00000000-0008-0000-04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7" name="Text Box 15">
          <a:extLst>
            <a:ext uri="{FF2B5EF4-FFF2-40B4-BE49-F238E27FC236}">
              <a16:creationId xmlns:a16="http://schemas.microsoft.com/office/drawing/2014/main" id="{00000000-0008-0000-04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8" name="Text Box 15">
          <a:extLst>
            <a:ext uri="{FF2B5EF4-FFF2-40B4-BE49-F238E27FC236}">
              <a16:creationId xmlns:a16="http://schemas.microsoft.com/office/drawing/2014/main" id="{00000000-0008-0000-04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9" name="Text Box 15">
          <a:extLst>
            <a:ext uri="{FF2B5EF4-FFF2-40B4-BE49-F238E27FC236}">
              <a16:creationId xmlns:a16="http://schemas.microsoft.com/office/drawing/2014/main" id="{00000000-0008-0000-04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0" name="Text Box 15">
          <a:extLst>
            <a:ext uri="{FF2B5EF4-FFF2-40B4-BE49-F238E27FC236}">
              <a16:creationId xmlns:a16="http://schemas.microsoft.com/office/drawing/2014/main" id="{00000000-0008-0000-04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1" name="Text Box 15">
          <a:extLst>
            <a:ext uri="{FF2B5EF4-FFF2-40B4-BE49-F238E27FC236}">
              <a16:creationId xmlns:a16="http://schemas.microsoft.com/office/drawing/2014/main" id="{00000000-0008-0000-04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2" name="Text Box 15">
          <a:extLst>
            <a:ext uri="{FF2B5EF4-FFF2-40B4-BE49-F238E27FC236}">
              <a16:creationId xmlns:a16="http://schemas.microsoft.com/office/drawing/2014/main" id="{00000000-0008-0000-04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3" name="Text Box 15">
          <a:extLst>
            <a:ext uri="{FF2B5EF4-FFF2-40B4-BE49-F238E27FC236}">
              <a16:creationId xmlns:a16="http://schemas.microsoft.com/office/drawing/2014/main" id="{00000000-0008-0000-04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4" name="Text Box 15">
          <a:extLst>
            <a:ext uri="{FF2B5EF4-FFF2-40B4-BE49-F238E27FC236}">
              <a16:creationId xmlns:a16="http://schemas.microsoft.com/office/drawing/2014/main" id="{00000000-0008-0000-04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5" name="Text Box 15">
          <a:extLst>
            <a:ext uri="{FF2B5EF4-FFF2-40B4-BE49-F238E27FC236}">
              <a16:creationId xmlns:a16="http://schemas.microsoft.com/office/drawing/2014/main" id="{00000000-0008-0000-04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6" name="Text Box 15">
          <a:extLst>
            <a:ext uri="{FF2B5EF4-FFF2-40B4-BE49-F238E27FC236}">
              <a16:creationId xmlns:a16="http://schemas.microsoft.com/office/drawing/2014/main" id="{00000000-0008-0000-04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7" name="Text Box 15">
          <a:extLst>
            <a:ext uri="{FF2B5EF4-FFF2-40B4-BE49-F238E27FC236}">
              <a16:creationId xmlns:a16="http://schemas.microsoft.com/office/drawing/2014/main" id="{00000000-0008-0000-04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8" name="Text Box 15">
          <a:extLst>
            <a:ext uri="{FF2B5EF4-FFF2-40B4-BE49-F238E27FC236}">
              <a16:creationId xmlns:a16="http://schemas.microsoft.com/office/drawing/2014/main" id="{00000000-0008-0000-04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9" name="Text Box 15">
          <a:extLst>
            <a:ext uri="{FF2B5EF4-FFF2-40B4-BE49-F238E27FC236}">
              <a16:creationId xmlns:a16="http://schemas.microsoft.com/office/drawing/2014/main" id="{00000000-0008-0000-04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0" name="Text Box 15">
          <a:extLst>
            <a:ext uri="{FF2B5EF4-FFF2-40B4-BE49-F238E27FC236}">
              <a16:creationId xmlns:a16="http://schemas.microsoft.com/office/drawing/2014/main" id="{00000000-0008-0000-04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1" name="Text Box 15">
          <a:extLst>
            <a:ext uri="{FF2B5EF4-FFF2-40B4-BE49-F238E27FC236}">
              <a16:creationId xmlns:a16="http://schemas.microsoft.com/office/drawing/2014/main" id="{00000000-0008-0000-04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2" name="Text Box 15">
          <a:extLst>
            <a:ext uri="{FF2B5EF4-FFF2-40B4-BE49-F238E27FC236}">
              <a16:creationId xmlns:a16="http://schemas.microsoft.com/office/drawing/2014/main" id="{00000000-0008-0000-04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3" name="Text Box 15">
          <a:extLst>
            <a:ext uri="{FF2B5EF4-FFF2-40B4-BE49-F238E27FC236}">
              <a16:creationId xmlns:a16="http://schemas.microsoft.com/office/drawing/2014/main" id="{00000000-0008-0000-04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4" name="Text Box 15">
          <a:extLst>
            <a:ext uri="{FF2B5EF4-FFF2-40B4-BE49-F238E27FC236}">
              <a16:creationId xmlns:a16="http://schemas.microsoft.com/office/drawing/2014/main" id="{00000000-0008-0000-04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5" name="Text Box 15">
          <a:extLst>
            <a:ext uri="{FF2B5EF4-FFF2-40B4-BE49-F238E27FC236}">
              <a16:creationId xmlns:a16="http://schemas.microsoft.com/office/drawing/2014/main" id="{00000000-0008-0000-04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6" name="Text Box 15">
          <a:extLst>
            <a:ext uri="{FF2B5EF4-FFF2-40B4-BE49-F238E27FC236}">
              <a16:creationId xmlns:a16="http://schemas.microsoft.com/office/drawing/2014/main" id="{00000000-0008-0000-04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7" name="Text Box 15">
          <a:extLst>
            <a:ext uri="{FF2B5EF4-FFF2-40B4-BE49-F238E27FC236}">
              <a16:creationId xmlns:a16="http://schemas.microsoft.com/office/drawing/2014/main" id="{00000000-0008-0000-04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8" name="Text Box 15">
          <a:extLst>
            <a:ext uri="{FF2B5EF4-FFF2-40B4-BE49-F238E27FC236}">
              <a16:creationId xmlns:a16="http://schemas.microsoft.com/office/drawing/2014/main" id="{00000000-0008-0000-04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9" name="Text Box 15">
          <a:extLst>
            <a:ext uri="{FF2B5EF4-FFF2-40B4-BE49-F238E27FC236}">
              <a16:creationId xmlns:a16="http://schemas.microsoft.com/office/drawing/2014/main" id="{00000000-0008-0000-04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0" name="Text Box 15">
          <a:extLst>
            <a:ext uri="{FF2B5EF4-FFF2-40B4-BE49-F238E27FC236}">
              <a16:creationId xmlns:a16="http://schemas.microsoft.com/office/drawing/2014/main" id="{00000000-0008-0000-04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1" name="Text Box 15">
          <a:extLst>
            <a:ext uri="{FF2B5EF4-FFF2-40B4-BE49-F238E27FC236}">
              <a16:creationId xmlns:a16="http://schemas.microsoft.com/office/drawing/2014/main" id="{00000000-0008-0000-04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2" name="Text Box 15">
          <a:extLst>
            <a:ext uri="{FF2B5EF4-FFF2-40B4-BE49-F238E27FC236}">
              <a16:creationId xmlns:a16="http://schemas.microsoft.com/office/drawing/2014/main" id="{00000000-0008-0000-04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3" name="Text Box 15">
          <a:extLst>
            <a:ext uri="{FF2B5EF4-FFF2-40B4-BE49-F238E27FC236}">
              <a16:creationId xmlns:a16="http://schemas.microsoft.com/office/drawing/2014/main" id="{00000000-0008-0000-04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4" name="Text Box 15">
          <a:extLst>
            <a:ext uri="{FF2B5EF4-FFF2-40B4-BE49-F238E27FC236}">
              <a16:creationId xmlns:a16="http://schemas.microsoft.com/office/drawing/2014/main" id="{00000000-0008-0000-04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5" name="Text Box 15">
          <a:extLst>
            <a:ext uri="{FF2B5EF4-FFF2-40B4-BE49-F238E27FC236}">
              <a16:creationId xmlns:a16="http://schemas.microsoft.com/office/drawing/2014/main" id="{00000000-0008-0000-04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6" name="Text Box 15">
          <a:extLst>
            <a:ext uri="{FF2B5EF4-FFF2-40B4-BE49-F238E27FC236}">
              <a16:creationId xmlns:a16="http://schemas.microsoft.com/office/drawing/2014/main" id="{00000000-0008-0000-04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7" name="Text Box 15">
          <a:extLst>
            <a:ext uri="{FF2B5EF4-FFF2-40B4-BE49-F238E27FC236}">
              <a16:creationId xmlns:a16="http://schemas.microsoft.com/office/drawing/2014/main" id="{00000000-0008-0000-04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8" name="Text Box 15">
          <a:extLst>
            <a:ext uri="{FF2B5EF4-FFF2-40B4-BE49-F238E27FC236}">
              <a16:creationId xmlns:a16="http://schemas.microsoft.com/office/drawing/2014/main" id="{00000000-0008-0000-04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9" name="Text Box 15">
          <a:extLst>
            <a:ext uri="{FF2B5EF4-FFF2-40B4-BE49-F238E27FC236}">
              <a16:creationId xmlns:a16="http://schemas.microsoft.com/office/drawing/2014/main" id="{00000000-0008-0000-04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0" name="Text Box 15">
          <a:extLst>
            <a:ext uri="{FF2B5EF4-FFF2-40B4-BE49-F238E27FC236}">
              <a16:creationId xmlns:a16="http://schemas.microsoft.com/office/drawing/2014/main" id="{00000000-0008-0000-04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1" name="Text Box 15">
          <a:extLst>
            <a:ext uri="{FF2B5EF4-FFF2-40B4-BE49-F238E27FC236}">
              <a16:creationId xmlns:a16="http://schemas.microsoft.com/office/drawing/2014/main" id="{00000000-0008-0000-04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2" name="Text Box 15">
          <a:extLst>
            <a:ext uri="{FF2B5EF4-FFF2-40B4-BE49-F238E27FC236}">
              <a16:creationId xmlns:a16="http://schemas.microsoft.com/office/drawing/2014/main" id="{00000000-0008-0000-04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3" name="Text Box 15">
          <a:extLst>
            <a:ext uri="{FF2B5EF4-FFF2-40B4-BE49-F238E27FC236}">
              <a16:creationId xmlns:a16="http://schemas.microsoft.com/office/drawing/2014/main" id="{00000000-0008-0000-04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4" name="Text Box 15">
          <a:extLst>
            <a:ext uri="{FF2B5EF4-FFF2-40B4-BE49-F238E27FC236}">
              <a16:creationId xmlns:a16="http://schemas.microsoft.com/office/drawing/2014/main" id="{00000000-0008-0000-04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5" name="Text Box 15">
          <a:extLst>
            <a:ext uri="{FF2B5EF4-FFF2-40B4-BE49-F238E27FC236}">
              <a16:creationId xmlns:a16="http://schemas.microsoft.com/office/drawing/2014/main" id="{00000000-0008-0000-04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6" name="Text Box 15">
          <a:extLst>
            <a:ext uri="{FF2B5EF4-FFF2-40B4-BE49-F238E27FC236}">
              <a16:creationId xmlns:a16="http://schemas.microsoft.com/office/drawing/2014/main" id="{00000000-0008-0000-04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7" name="Text Box 15">
          <a:extLst>
            <a:ext uri="{FF2B5EF4-FFF2-40B4-BE49-F238E27FC236}">
              <a16:creationId xmlns:a16="http://schemas.microsoft.com/office/drawing/2014/main" id="{00000000-0008-0000-04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8" name="Text Box 15">
          <a:extLst>
            <a:ext uri="{FF2B5EF4-FFF2-40B4-BE49-F238E27FC236}">
              <a16:creationId xmlns:a16="http://schemas.microsoft.com/office/drawing/2014/main" id="{00000000-0008-0000-04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9" name="Text Box 15">
          <a:extLst>
            <a:ext uri="{FF2B5EF4-FFF2-40B4-BE49-F238E27FC236}">
              <a16:creationId xmlns:a16="http://schemas.microsoft.com/office/drawing/2014/main" id="{00000000-0008-0000-04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0" name="Text Box 15">
          <a:extLst>
            <a:ext uri="{FF2B5EF4-FFF2-40B4-BE49-F238E27FC236}">
              <a16:creationId xmlns:a16="http://schemas.microsoft.com/office/drawing/2014/main" id="{00000000-0008-0000-04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1" name="Text Box 15">
          <a:extLst>
            <a:ext uri="{FF2B5EF4-FFF2-40B4-BE49-F238E27FC236}">
              <a16:creationId xmlns:a16="http://schemas.microsoft.com/office/drawing/2014/main" id="{00000000-0008-0000-04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2" name="Text Box 15">
          <a:extLst>
            <a:ext uri="{FF2B5EF4-FFF2-40B4-BE49-F238E27FC236}">
              <a16:creationId xmlns:a16="http://schemas.microsoft.com/office/drawing/2014/main" id="{00000000-0008-0000-04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3" name="Text Box 15">
          <a:extLst>
            <a:ext uri="{FF2B5EF4-FFF2-40B4-BE49-F238E27FC236}">
              <a16:creationId xmlns:a16="http://schemas.microsoft.com/office/drawing/2014/main" id="{00000000-0008-0000-04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4" name="Text Box 15">
          <a:extLst>
            <a:ext uri="{FF2B5EF4-FFF2-40B4-BE49-F238E27FC236}">
              <a16:creationId xmlns:a16="http://schemas.microsoft.com/office/drawing/2014/main" id="{00000000-0008-0000-04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5" name="Text Box 15">
          <a:extLst>
            <a:ext uri="{FF2B5EF4-FFF2-40B4-BE49-F238E27FC236}">
              <a16:creationId xmlns:a16="http://schemas.microsoft.com/office/drawing/2014/main" id="{00000000-0008-0000-04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6" name="Text Box 15">
          <a:extLst>
            <a:ext uri="{FF2B5EF4-FFF2-40B4-BE49-F238E27FC236}">
              <a16:creationId xmlns:a16="http://schemas.microsoft.com/office/drawing/2014/main" id="{00000000-0008-0000-04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7" name="Text Box 15">
          <a:extLst>
            <a:ext uri="{FF2B5EF4-FFF2-40B4-BE49-F238E27FC236}">
              <a16:creationId xmlns:a16="http://schemas.microsoft.com/office/drawing/2014/main" id="{00000000-0008-0000-04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8" name="Text Box 15">
          <a:extLst>
            <a:ext uri="{FF2B5EF4-FFF2-40B4-BE49-F238E27FC236}">
              <a16:creationId xmlns:a16="http://schemas.microsoft.com/office/drawing/2014/main" id="{00000000-0008-0000-04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9" name="Text Box 15">
          <a:extLst>
            <a:ext uri="{FF2B5EF4-FFF2-40B4-BE49-F238E27FC236}">
              <a16:creationId xmlns:a16="http://schemas.microsoft.com/office/drawing/2014/main" id="{00000000-0008-0000-04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0" name="Text Box 15">
          <a:extLst>
            <a:ext uri="{FF2B5EF4-FFF2-40B4-BE49-F238E27FC236}">
              <a16:creationId xmlns:a16="http://schemas.microsoft.com/office/drawing/2014/main" id="{00000000-0008-0000-04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1" name="Text Box 15">
          <a:extLst>
            <a:ext uri="{FF2B5EF4-FFF2-40B4-BE49-F238E27FC236}">
              <a16:creationId xmlns:a16="http://schemas.microsoft.com/office/drawing/2014/main" id="{00000000-0008-0000-04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2" name="Text Box 15">
          <a:extLst>
            <a:ext uri="{FF2B5EF4-FFF2-40B4-BE49-F238E27FC236}">
              <a16:creationId xmlns:a16="http://schemas.microsoft.com/office/drawing/2014/main" id="{00000000-0008-0000-04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3" name="Text Box 15">
          <a:extLst>
            <a:ext uri="{FF2B5EF4-FFF2-40B4-BE49-F238E27FC236}">
              <a16:creationId xmlns:a16="http://schemas.microsoft.com/office/drawing/2014/main" id="{00000000-0008-0000-04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4" name="Text Box 15">
          <a:extLst>
            <a:ext uri="{FF2B5EF4-FFF2-40B4-BE49-F238E27FC236}">
              <a16:creationId xmlns:a16="http://schemas.microsoft.com/office/drawing/2014/main" id="{00000000-0008-0000-04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5" name="Text Box 15">
          <a:extLst>
            <a:ext uri="{FF2B5EF4-FFF2-40B4-BE49-F238E27FC236}">
              <a16:creationId xmlns:a16="http://schemas.microsoft.com/office/drawing/2014/main" id="{00000000-0008-0000-04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6" name="Text Box 15">
          <a:extLst>
            <a:ext uri="{FF2B5EF4-FFF2-40B4-BE49-F238E27FC236}">
              <a16:creationId xmlns:a16="http://schemas.microsoft.com/office/drawing/2014/main" id="{00000000-0008-0000-04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7" name="Text Box 15">
          <a:extLst>
            <a:ext uri="{FF2B5EF4-FFF2-40B4-BE49-F238E27FC236}">
              <a16:creationId xmlns:a16="http://schemas.microsoft.com/office/drawing/2014/main" id="{00000000-0008-0000-04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8" name="Text Box 15">
          <a:extLst>
            <a:ext uri="{FF2B5EF4-FFF2-40B4-BE49-F238E27FC236}">
              <a16:creationId xmlns:a16="http://schemas.microsoft.com/office/drawing/2014/main" id="{00000000-0008-0000-04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9" name="Text Box 15">
          <a:extLst>
            <a:ext uri="{FF2B5EF4-FFF2-40B4-BE49-F238E27FC236}">
              <a16:creationId xmlns:a16="http://schemas.microsoft.com/office/drawing/2014/main" id="{00000000-0008-0000-04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0" name="Text Box 15">
          <a:extLst>
            <a:ext uri="{FF2B5EF4-FFF2-40B4-BE49-F238E27FC236}">
              <a16:creationId xmlns:a16="http://schemas.microsoft.com/office/drawing/2014/main" id="{00000000-0008-0000-04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1" name="Text Box 15">
          <a:extLst>
            <a:ext uri="{FF2B5EF4-FFF2-40B4-BE49-F238E27FC236}">
              <a16:creationId xmlns:a16="http://schemas.microsoft.com/office/drawing/2014/main" id="{00000000-0008-0000-04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2" name="Text Box 15">
          <a:extLst>
            <a:ext uri="{FF2B5EF4-FFF2-40B4-BE49-F238E27FC236}">
              <a16:creationId xmlns:a16="http://schemas.microsoft.com/office/drawing/2014/main" id="{00000000-0008-0000-04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3" name="Text Box 15">
          <a:extLst>
            <a:ext uri="{FF2B5EF4-FFF2-40B4-BE49-F238E27FC236}">
              <a16:creationId xmlns:a16="http://schemas.microsoft.com/office/drawing/2014/main" id="{00000000-0008-0000-04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4" name="Text Box 15">
          <a:extLst>
            <a:ext uri="{FF2B5EF4-FFF2-40B4-BE49-F238E27FC236}">
              <a16:creationId xmlns:a16="http://schemas.microsoft.com/office/drawing/2014/main" id="{00000000-0008-0000-04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5" name="Text Box 15">
          <a:extLst>
            <a:ext uri="{FF2B5EF4-FFF2-40B4-BE49-F238E27FC236}">
              <a16:creationId xmlns:a16="http://schemas.microsoft.com/office/drawing/2014/main" id="{00000000-0008-0000-04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6" name="Text Box 15">
          <a:extLst>
            <a:ext uri="{FF2B5EF4-FFF2-40B4-BE49-F238E27FC236}">
              <a16:creationId xmlns:a16="http://schemas.microsoft.com/office/drawing/2014/main" id="{00000000-0008-0000-04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7" name="Text Box 15">
          <a:extLst>
            <a:ext uri="{FF2B5EF4-FFF2-40B4-BE49-F238E27FC236}">
              <a16:creationId xmlns:a16="http://schemas.microsoft.com/office/drawing/2014/main" id="{00000000-0008-0000-04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8" name="Text Box 15">
          <a:extLst>
            <a:ext uri="{FF2B5EF4-FFF2-40B4-BE49-F238E27FC236}">
              <a16:creationId xmlns:a16="http://schemas.microsoft.com/office/drawing/2014/main" id="{00000000-0008-0000-04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9" name="Text Box 15">
          <a:extLst>
            <a:ext uri="{FF2B5EF4-FFF2-40B4-BE49-F238E27FC236}">
              <a16:creationId xmlns:a16="http://schemas.microsoft.com/office/drawing/2014/main" id="{00000000-0008-0000-04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0" name="Text Box 15">
          <a:extLst>
            <a:ext uri="{FF2B5EF4-FFF2-40B4-BE49-F238E27FC236}">
              <a16:creationId xmlns:a16="http://schemas.microsoft.com/office/drawing/2014/main" id="{00000000-0008-0000-04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1" name="Text Box 15">
          <a:extLst>
            <a:ext uri="{FF2B5EF4-FFF2-40B4-BE49-F238E27FC236}">
              <a16:creationId xmlns:a16="http://schemas.microsoft.com/office/drawing/2014/main" id="{00000000-0008-0000-04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2" name="Text Box 15">
          <a:extLst>
            <a:ext uri="{FF2B5EF4-FFF2-40B4-BE49-F238E27FC236}">
              <a16:creationId xmlns:a16="http://schemas.microsoft.com/office/drawing/2014/main" id="{00000000-0008-0000-04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3" name="Text Box 15">
          <a:extLst>
            <a:ext uri="{FF2B5EF4-FFF2-40B4-BE49-F238E27FC236}">
              <a16:creationId xmlns:a16="http://schemas.microsoft.com/office/drawing/2014/main" id="{00000000-0008-0000-04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4" name="Text Box 15">
          <a:extLst>
            <a:ext uri="{FF2B5EF4-FFF2-40B4-BE49-F238E27FC236}">
              <a16:creationId xmlns:a16="http://schemas.microsoft.com/office/drawing/2014/main" id="{00000000-0008-0000-04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5" name="Text Box 15">
          <a:extLst>
            <a:ext uri="{FF2B5EF4-FFF2-40B4-BE49-F238E27FC236}">
              <a16:creationId xmlns:a16="http://schemas.microsoft.com/office/drawing/2014/main" id="{00000000-0008-0000-04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6" name="Text Box 15">
          <a:extLst>
            <a:ext uri="{FF2B5EF4-FFF2-40B4-BE49-F238E27FC236}">
              <a16:creationId xmlns:a16="http://schemas.microsoft.com/office/drawing/2014/main" id="{00000000-0008-0000-04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7" name="Text Box 15">
          <a:extLst>
            <a:ext uri="{FF2B5EF4-FFF2-40B4-BE49-F238E27FC236}">
              <a16:creationId xmlns:a16="http://schemas.microsoft.com/office/drawing/2014/main" id="{00000000-0008-0000-04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8" name="Text Box 15">
          <a:extLst>
            <a:ext uri="{FF2B5EF4-FFF2-40B4-BE49-F238E27FC236}">
              <a16:creationId xmlns:a16="http://schemas.microsoft.com/office/drawing/2014/main" id="{00000000-0008-0000-04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9" name="Text Box 15">
          <a:extLst>
            <a:ext uri="{FF2B5EF4-FFF2-40B4-BE49-F238E27FC236}">
              <a16:creationId xmlns:a16="http://schemas.microsoft.com/office/drawing/2014/main" id="{00000000-0008-0000-04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0" name="Text Box 15">
          <a:extLst>
            <a:ext uri="{FF2B5EF4-FFF2-40B4-BE49-F238E27FC236}">
              <a16:creationId xmlns:a16="http://schemas.microsoft.com/office/drawing/2014/main" id="{00000000-0008-0000-04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1" name="Text Box 15">
          <a:extLst>
            <a:ext uri="{FF2B5EF4-FFF2-40B4-BE49-F238E27FC236}">
              <a16:creationId xmlns:a16="http://schemas.microsoft.com/office/drawing/2014/main" id="{00000000-0008-0000-04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2" name="Text Box 15">
          <a:extLst>
            <a:ext uri="{FF2B5EF4-FFF2-40B4-BE49-F238E27FC236}">
              <a16:creationId xmlns:a16="http://schemas.microsoft.com/office/drawing/2014/main" id="{00000000-0008-0000-04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3" name="Text Box 15">
          <a:extLst>
            <a:ext uri="{FF2B5EF4-FFF2-40B4-BE49-F238E27FC236}">
              <a16:creationId xmlns:a16="http://schemas.microsoft.com/office/drawing/2014/main" id="{00000000-0008-0000-04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4" name="Text Box 15">
          <a:extLst>
            <a:ext uri="{FF2B5EF4-FFF2-40B4-BE49-F238E27FC236}">
              <a16:creationId xmlns:a16="http://schemas.microsoft.com/office/drawing/2014/main" id="{00000000-0008-0000-04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5" name="Text Box 15">
          <a:extLst>
            <a:ext uri="{FF2B5EF4-FFF2-40B4-BE49-F238E27FC236}">
              <a16:creationId xmlns:a16="http://schemas.microsoft.com/office/drawing/2014/main" id="{00000000-0008-0000-04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6" name="Text Box 15">
          <a:extLst>
            <a:ext uri="{FF2B5EF4-FFF2-40B4-BE49-F238E27FC236}">
              <a16:creationId xmlns:a16="http://schemas.microsoft.com/office/drawing/2014/main" id="{00000000-0008-0000-04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7" name="Text Box 15">
          <a:extLst>
            <a:ext uri="{FF2B5EF4-FFF2-40B4-BE49-F238E27FC236}">
              <a16:creationId xmlns:a16="http://schemas.microsoft.com/office/drawing/2014/main" id="{00000000-0008-0000-04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8" name="Text Box 15">
          <a:extLst>
            <a:ext uri="{FF2B5EF4-FFF2-40B4-BE49-F238E27FC236}">
              <a16:creationId xmlns:a16="http://schemas.microsoft.com/office/drawing/2014/main" id="{00000000-0008-0000-04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9" name="Text Box 15">
          <a:extLst>
            <a:ext uri="{FF2B5EF4-FFF2-40B4-BE49-F238E27FC236}">
              <a16:creationId xmlns:a16="http://schemas.microsoft.com/office/drawing/2014/main" id="{00000000-0008-0000-04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0" name="Text Box 15">
          <a:extLst>
            <a:ext uri="{FF2B5EF4-FFF2-40B4-BE49-F238E27FC236}">
              <a16:creationId xmlns:a16="http://schemas.microsoft.com/office/drawing/2014/main" id="{00000000-0008-0000-04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1" name="Text Box 15">
          <a:extLst>
            <a:ext uri="{FF2B5EF4-FFF2-40B4-BE49-F238E27FC236}">
              <a16:creationId xmlns:a16="http://schemas.microsoft.com/office/drawing/2014/main" id="{00000000-0008-0000-04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2" name="Text Box 15">
          <a:extLst>
            <a:ext uri="{FF2B5EF4-FFF2-40B4-BE49-F238E27FC236}">
              <a16:creationId xmlns:a16="http://schemas.microsoft.com/office/drawing/2014/main" id="{00000000-0008-0000-04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3" name="Text Box 15">
          <a:extLst>
            <a:ext uri="{FF2B5EF4-FFF2-40B4-BE49-F238E27FC236}">
              <a16:creationId xmlns:a16="http://schemas.microsoft.com/office/drawing/2014/main" id="{00000000-0008-0000-04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4" name="Text Box 15">
          <a:extLst>
            <a:ext uri="{FF2B5EF4-FFF2-40B4-BE49-F238E27FC236}">
              <a16:creationId xmlns:a16="http://schemas.microsoft.com/office/drawing/2014/main" id="{00000000-0008-0000-04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5" name="Text Box 15">
          <a:extLst>
            <a:ext uri="{FF2B5EF4-FFF2-40B4-BE49-F238E27FC236}">
              <a16:creationId xmlns:a16="http://schemas.microsoft.com/office/drawing/2014/main" id="{00000000-0008-0000-04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6" name="Text Box 15">
          <a:extLst>
            <a:ext uri="{FF2B5EF4-FFF2-40B4-BE49-F238E27FC236}">
              <a16:creationId xmlns:a16="http://schemas.microsoft.com/office/drawing/2014/main" id="{00000000-0008-0000-04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7" name="Text Box 15">
          <a:extLst>
            <a:ext uri="{FF2B5EF4-FFF2-40B4-BE49-F238E27FC236}">
              <a16:creationId xmlns:a16="http://schemas.microsoft.com/office/drawing/2014/main" id="{00000000-0008-0000-04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8" name="Text Box 15">
          <a:extLst>
            <a:ext uri="{FF2B5EF4-FFF2-40B4-BE49-F238E27FC236}">
              <a16:creationId xmlns:a16="http://schemas.microsoft.com/office/drawing/2014/main" id="{00000000-0008-0000-04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9" name="Text Box 15">
          <a:extLst>
            <a:ext uri="{FF2B5EF4-FFF2-40B4-BE49-F238E27FC236}">
              <a16:creationId xmlns:a16="http://schemas.microsoft.com/office/drawing/2014/main" id="{00000000-0008-0000-04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0" name="Text Box 15">
          <a:extLst>
            <a:ext uri="{FF2B5EF4-FFF2-40B4-BE49-F238E27FC236}">
              <a16:creationId xmlns:a16="http://schemas.microsoft.com/office/drawing/2014/main" id="{00000000-0008-0000-04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1" name="Text Box 15">
          <a:extLst>
            <a:ext uri="{FF2B5EF4-FFF2-40B4-BE49-F238E27FC236}">
              <a16:creationId xmlns:a16="http://schemas.microsoft.com/office/drawing/2014/main" id="{00000000-0008-0000-04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2" name="Text Box 15">
          <a:extLst>
            <a:ext uri="{FF2B5EF4-FFF2-40B4-BE49-F238E27FC236}">
              <a16:creationId xmlns:a16="http://schemas.microsoft.com/office/drawing/2014/main" id="{00000000-0008-0000-04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3" name="Text Box 15">
          <a:extLst>
            <a:ext uri="{FF2B5EF4-FFF2-40B4-BE49-F238E27FC236}">
              <a16:creationId xmlns:a16="http://schemas.microsoft.com/office/drawing/2014/main" id="{00000000-0008-0000-04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4" name="Text Box 15">
          <a:extLst>
            <a:ext uri="{FF2B5EF4-FFF2-40B4-BE49-F238E27FC236}">
              <a16:creationId xmlns:a16="http://schemas.microsoft.com/office/drawing/2014/main" id="{00000000-0008-0000-04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5" name="Text Box 15">
          <a:extLst>
            <a:ext uri="{FF2B5EF4-FFF2-40B4-BE49-F238E27FC236}">
              <a16:creationId xmlns:a16="http://schemas.microsoft.com/office/drawing/2014/main" id="{00000000-0008-0000-04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6" name="Text Box 15">
          <a:extLst>
            <a:ext uri="{FF2B5EF4-FFF2-40B4-BE49-F238E27FC236}">
              <a16:creationId xmlns:a16="http://schemas.microsoft.com/office/drawing/2014/main" id="{00000000-0008-0000-04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7" name="Text Box 15">
          <a:extLst>
            <a:ext uri="{FF2B5EF4-FFF2-40B4-BE49-F238E27FC236}">
              <a16:creationId xmlns:a16="http://schemas.microsoft.com/office/drawing/2014/main" id="{00000000-0008-0000-04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8" name="Text Box 15">
          <a:extLst>
            <a:ext uri="{FF2B5EF4-FFF2-40B4-BE49-F238E27FC236}">
              <a16:creationId xmlns:a16="http://schemas.microsoft.com/office/drawing/2014/main" id="{00000000-0008-0000-04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9" name="Text Box 15">
          <a:extLst>
            <a:ext uri="{FF2B5EF4-FFF2-40B4-BE49-F238E27FC236}">
              <a16:creationId xmlns:a16="http://schemas.microsoft.com/office/drawing/2014/main" id="{00000000-0008-0000-04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0" name="Text Box 15">
          <a:extLst>
            <a:ext uri="{FF2B5EF4-FFF2-40B4-BE49-F238E27FC236}">
              <a16:creationId xmlns:a16="http://schemas.microsoft.com/office/drawing/2014/main" id="{00000000-0008-0000-04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1" name="Text Box 15">
          <a:extLst>
            <a:ext uri="{FF2B5EF4-FFF2-40B4-BE49-F238E27FC236}">
              <a16:creationId xmlns:a16="http://schemas.microsoft.com/office/drawing/2014/main" id="{00000000-0008-0000-04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2" name="Text Box 15">
          <a:extLst>
            <a:ext uri="{FF2B5EF4-FFF2-40B4-BE49-F238E27FC236}">
              <a16:creationId xmlns:a16="http://schemas.microsoft.com/office/drawing/2014/main" id="{00000000-0008-0000-04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3" name="Text Box 15">
          <a:extLst>
            <a:ext uri="{FF2B5EF4-FFF2-40B4-BE49-F238E27FC236}">
              <a16:creationId xmlns:a16="http://schemas.microsoft.com/office/drawing/2014/main" id="{00000000-0008-0000-04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4" name="Text Box 15">
          <a:extLst>
            <a:ext uri="{FF2B5EF4-FFF2-40B4-BE49-F238E27FC236}">
              <a16:creationId xmlns:a16="http://schemas.microsoft.com/office/drawing/2014/main" id="{00000000-0008-0000-04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5" name="Text Box 15">
          <a:extLst>
            <a:ext uri="{FF2B5EF4-FFF2-40B4-BE49-F238E27FC236}">
              <a16:creationId xmlns:a16="http://schemas.microsoft.com/office/drawing/2014/main" id="{00000000-0008-0000-04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6" name="Text Box 15">
          <a:extLst>
            <a:ext uri="{FF2B5EF4-FFF2-40B4-BE49-F238E27FC236}">
              <a16:creationId xmlns:a16="http://schemas.microsoft.com/office/drawing/2014/main" id="{00000000-0008-0000-04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7" name="Text Box 15">
          <a:extLst>
            <a:ext uri="{FF2B5EF4-FFF2-40B4-BE49-F238E27FC236}">
              <a16:creationId xmlns:a16="http://schemas.microsoft.com/office/drawing/2014/main" id="{00000000-0008-0000-04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8" name="Text Box 15">
          <a:extLst>
            <a:ext uri="{FF2B5EF4-FFF2-40B4-BE49-F238E27FC236}">
              <a16:creationId xmlns:a16="http://schemas.microsoft.com/office/drawing/2014/main" id="{00000000-0008-0000-04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9" name="Text Box 15">
          <a:extLst>
            <a:ext uri="{FF2B5EF4-FFF2-40B4-BE49-F238E27FC236}">
              <a16:creationId xmlns:a16="http://schemas.microsoft.com/office/drawing/2014/main" id="{00000000-0008-0000-04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0" name="Text Box 15">
          <a:extLst>
            <a:ext uri="{FF2B5EF4-FFF2-40B4-BE49-F238E27FC236}">
              <a16:creationId xmlns:a16="http://schemas.microsoft.com/office/drawing/2014/main" id="{00000000-0008-0000-04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1" name="Text Box 15">
          <a:extLst>
            <a:ext uri="{FF2B5EF4-FFF2-40B4-BE49-F238E27FC236}">
              <a16:creationId xmlns:a16="http://schemas.microsoft.com/office/drawing/2014/main" id="{00000000-0008-0000-04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2" name="Text Box 15">
          <a:extLst>
            <a:ext uri="{FF2B5EF4-FFF2-40B4-BE49-F238E27FC236}">
              <a16:creationId xmlns:a16="http://schemas.microsoft.com/office/drawing/2014/main" id="{00000000-0008-0000-04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3" name="Text Box 15">
          <a:extLst>
            <a:ext uri="{FF2B5EF4-FFF2-40B4-BE49-F238E27FC236}">
              <a16:creationId xmlns:a16="http://schemas.microsoft.com/office/drawing/2014/main" id="{00000000-0008-0000-04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4" name="Text Box 15">
          <a:extLst>
            <a:ext uri="{FF2B5EF4-FFF2-40B4-BE49-F238E27FC236}">
              <a16:creationId xmlns:a16="http://schemas.microsoft.com/office/drawing/2014/main" id="{00000000-0008-0000-04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5" name="Text Box 15">
          <a:extLst>
            <a:ext uri="{FF2B5EF4-FFF2-40B4-BE49-F238E27FC236}">
              <a16:creationId xmlns:a16="http://schemas.microsoft.com/office/drawing/2014/main" id="{00000000-0008-0000-04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6" name="Text Box 15">
          <a:extLst>
            <a:ext uri="{FF2B5EF4-FFF2-40B4-BE49-F238E27FC236}">
              <a16:creationId xmlns:a16="http://schemas.microsoft.com/office/drawing/2014/main" id="{00000000-0008-0000-04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7" name="Text Box 15">
          <a:extLst>
            <a:ext uri="{FF2B5EF4-FFF2-40B4-BE49-F238E27FC236}">
              <a16:creationId xmlns:a16="http://schemas.microsoft.com/office/drawing/2014/main" id="{00000000-0008-0000-04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8" name="Text Box 15">
          <a:extLst>
            <a:ext uri="{FF2B5EF4-FFF2-40B4-BE49-F238E27FC236}">
              <a16:creationId xmlns:a16="http://schemas.microsoft.com/office/drawing/2014/main" id="{00000000-0008-0000-04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9" name="Text Box 15">
          <a:extLst>
            <a:ext uri="{FF2B5EF4-FFF2-40B4-BE49-F238E27FC236}">
              <a16:creationId xmlns:a16="http://schemas.microsoft.com/office/drawing/2014/main" id="{00000000-0008-0000-04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0" name="Text Box 15">
          <a:extLst>
            <a:ext uri="{FF2B5EF4-FFF2-40B4-BE49-F238E27FC236}">
              <a16:creationId xmlns:a16="http://schemas.microsoft.com/office/drawing/2014/main" id="{00000000-0008-0000-04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1" name="Text Box 15">
          <a:extLst>
            <a:ext uri="{FF2B5EF4-FFF2-40B4-BE49-F238E27FC236}">
              <a16:creationId xmlns:a16="http://schemas.microsoft.com/office/drawing/2014/main" id="{00000000-0008-0000-04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2" name="Text Box 15">
          <a:extLst>
            <a:ext uri="{FF2B5EF4-FFF2-40B4-BE49-F238E27FC236}">
              <a16:creationId xmlns:a16="http://schemas.microsoft.com/office/drawing/2014/main" id="{00000000-0008-0000-04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3" name="Text Box 15">
          <a:extLst>
            <a:ext uri="{FF2B5EF4-FFF2-40B4-BE49-F238E27FC236}">
              <a16:creationId xmlns:a16="http://schemas.microsoft.com/office/drawing/2014/main" id="{00000000-0008-0000-04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4" name="Text Box 15">
          <a:extLst>
            <a:ext uri="{FF2B5EF4-FFF2-40B4-BE49-F238E27FC236}">
              <a16:creationId xmlns:a16="http://schemas.microsoft.com/office/drawing/2014/main" id="{00000000-0008-0000-04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5" name="Text Box 15">
          <a:extLst>
            <a:ext uri="{FF2B5EF4-FFF2-40B4-BE49-F238E27FC236}">
              <a16:creationId xmlns:a16="http://schemas.microsoft.com/office/drawing/2014/main" id="{00000000-0008-0000-04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6" name="Text Box 15">
          <a:extLst>
            <a:ext uri="{FF2B5EF4-FFF2-40B4-BE49-F238E27FC236}">
              <a16:creationId xmlns:a16="http://schemas.microsoft.com/office/drawing/2014/main" id="{00000000-0008-0000-04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7" name="Text Box 15">
          <a:extLst>
            <a:ext uri="{FF2B5EF4-FFF2-40B4-BE49-F238E27FC236}">
              <a16:creationId xmlns:a16="http://schemas.microsoft.com/office/drawing/2014/main" id="{00000000-0008-0000-04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8" name="Text Box 15">
          <a:extLst>
            <a:ext uri="{FF2B5EF4-FFF2-40B4-BE49-F238E27FC236}">
              <a16:creationId xmlns:a16="http://schemas.microsoft.com/office/drawing/2014/main" id="{00000000-0008-0000-04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9" name="Text Box 15">
          <a:extLst>
            <a:ext uri="{FF2B5EF4-FFF2-40B4-BE49-F238E27FC236}">
              <a16:creationId xmlns:a16="http://schemas.microsoft.com/office/drawing/2014/main" id="{00000000-0008-0000-04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0" name="Text Box 15">
          <a:extLst>
            <a:ext uri="{FF2B5EF4-FFF2-40B4-BE49-F238E27FC236}">
              <a16:creationId xmlns:a16="http://schemas.microsoft.com/office/drawing/2014/main" id="{00000000-0008-0000-04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1" name="Text Box 15">
          <a:extLst>
            <a:ext uri="{FF2B5EF4-FFF2-40B4-BE49-F238E27FC236}">
              <a16:creationId xmlns:a16="http://schemas.microsoft.com/office/drawing/2014/main" id="{00000000-0008-0000-04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2" name="Text Box 15">
          <a:extLst>
            <a:ext uri="{FF2B5EF4-FFF2-40B4-BE49-F238E27FC236}">
              <a16:creationId xmlns:a16="http://schemas.microsoft.com/office/drawing/2014/main" id="{00000000-0008-0000-04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3" name="Text Box 15">
          <a:extLst>
            <a:ext uri="{FF2B5EF4-FFF2-40B4-BE49-F238E27FC236}">
              <a16:creationId xmlns:a16="http://schemas.microsoft.com/office/drawing/2014/main" id="{00000000-0008-0000-04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4" name="Text Box 15">
          <a:extLst>
            <a:ext uri="{FF2B5EF4-FFF2-40B4-BE49-F238E27FC236}">
              <a16:creationId xmlns:a16="http://schemas.microsoft.com/office/drawing/2014/main" id="{00000000-0008-0000-04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5" name="Text Box 15">
          <a:extLst>
            <a:ext uri="{FF2B5EF4-FFF2-40B4-BE49-F238E27FC236}">
              <a16:creationId xmlns:a16="http://schemas.microsoft.com/office/drawing/2014/main" id="{00000000-0008-0000-04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6" name="Text Box 15">
          <a:extLst>
            <a:ext uri="{FF2B5EF4-FFF2-40B4-BE49-F238E27FC236}">
              <a16:creationId xmlns:a16="http://schemas.microsoft.com/office/drawing/2014/main" id="{00000000-0008-0000-04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7" name="Text Box 15">
          <a:extLst>
            <a:ext uri="{FF2B5EF4-FFF2-40B4-BE49-F238E27FC236}">
              <a16:creationId xmlns:a16="http://schemas.microsoft.com/office/drawing/2014/main" id="{00000000-0008-0000-04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8" name="Text Box 15">
          <a:extLst>
            <a:ext uri="{FF2B5EF4-FFF2-40B4-BE49-F238E27FC236}">
              <a16:creationId xmlns:a16="http://schemas.microsoft.com/office/drawing/2014/main" id="{00000000-0008-0000-04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9" name="Text Box 15">
          <a:extLst>
            <a:ext uri="{FF2B5EF4-FFF2-40B4-BE49-F238E27FC236}">
              <a16:creationId xmlns:a16="http://schemas.microsoft.com/office/drawing/2014/main" id="{00000000-0008-0000-04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0" name="Text Box 15">
          <a:extLst>
            <a:ext uri="{FF2B5EF4-FFF2-40B4-BE49-F238E27FC236}">
              <a16:creationId xmlns:a16="http://schemas.microsoft.com/office/drawing/2014/main" id="{00000000-0008-0000-04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1" name="Text Box 15">
          <a:extLst>
            <a:ext uri="{FF2B5EF4-FFF2-40B4-BE49-F238E27FC236}">
              <a16:creationId xmlns:a16="http://schemas.microsoft.com/office/drawing/2014/main" id="{00000000-0008-0000-04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2" name="Text Box 15">
          <a:extLst>
            <a:ext uri="{FF2B5EF4-FFF2-40B4-BE49-F238E27FC236}">
              <a16:creationId xmlns:a16="http://schemas.microsoft.com/office/drawing/2014/main" id="{00000000-0008-0000-04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3" name="Text Box 15">
          <a:extLst>
            <a:ext uri="{FF2B5EF4-FFF2-40B4-BE49-F238E27FC236}">
              <a16:creationId xmlns:a16="http://schemas.microsoft.com/office/drawing/2014/main" id="{00000000-0008-0000-04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4" name="Text Box 15">
          <a:extLst>
            <a:ext uri="{FF2B5EF4-FFF2-40B4-BE49-F238E27FC236}">
              <a16:creationId xmlns:a16="http://schemas.microsoft.com/office/drawing/2014/main" id="{00000000-0008-0000-04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5" name="Text Box 15">
          <a:extLst>
            <a:ext uri="{FF2B5EF4-FFF2-40B4-BE49-F238E27FC236}">
              <a16:creationId xmlns:a16="http://schemas.microsoft.com/office/drawing/2014/main" id="{00000000-0008-0000-04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6" name="Text Box 15">
          <a:extLst>
            <a:ext uri="{FF2B5EF4-FFF2-40B4-BE49-F238E27FC236}">
              <a16:creationId xmlns:a16="http://schemas.microsoft.com/office/drawing/2014/main" id="{00000000-0008-0000-04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7" name="Text Box 15">
          <a:extLst>
            <a:ext uri="{FF2B5EF4-FFF2-40B4-BE49-F238E27FC236}">
              <a16:creationId xmlns:a16="http://schemas.microsoft.com/office/drawing/2014/main" id="{00000000-0008-0000-04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8" name="Text Box 15">
          <a:extLst>
            <a:ext uri="{FF2B5EF4-FFF2-40B4-BE49-F238E27FC236}">
              <a16:creationId xmlns:a16="http://schemas.microsoft.com/office/drawing/2014/main" id="{00000000-0008-0000-04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9" name="Text Box 15">
          <a:extLst>
            <a:ext uri="{FF2B5EF4-FFF2-40B4-BE49-F238E27FC236}">
              <a16:creationId xmlns:a16="http://schemas.microsoft.com/office/drawing/2014/main" id="{00000000-0008-0000-04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0" name="Text Box 15">
          <a:extLst>
            <a:ext uri="{FF2B5EF4-FFF2-40B4-BE49-F238E27FC236}">
              <a16:creationId xmlns:a16="http://schemas.microsoft.com/office/drawing/2014/main" id="{00000000-0008-0000-04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1" name="Text Box 15">
          <a:extLst>
            <a:ext uri="{FF2B5EF4-FFF2-40B4-BE49-F238E27FC236}">
              <a16:creationId xmlns:a16="http://schemas.microsoft.com/office/drawing/2014/main" id="{00000000-0008-0000-04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2" name="Text Box 15">
          <a:extLst>
            <a:ext uri="{FF2B5EF4-FFF2-40B4-BE49-F238E27FC236}">
              <a16:creationId xmlns:a16="http://schemas.microsoft.com/office/drawing/2014/main" id="{00000000-0008-0000-04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3" name="Text Box 15">
          <a:extLst>
            <a:ext uri="{FF2B5EF4-FFF2-40B4-BE49-F238E27FC236}">
              <a16:creationId xmlns:a16="http://schemas.microsoft.com/office/drawing/2014/main" id="{00000000-0008-0000-04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4" name="Text Box 15">
          <a:extLst>
            <a:ext uri="{FF2B5EF4-FFF2-40B4-BE49-F238E27FC236}">
              <a16:creationId xmlns:a16="http://schemas.microsoft.com/office/drawing/2014/main" id="{00000000-0008-0000-04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5" name="Text Box 15">
          <a:extLst>
            <a:ext uri="{FF2B5EF4-FFF2-40B4-BE49-F238E27FC236}">
              <a16:creationId xmlns:a16="http://schemas.microsoft.com/office/drawing/2014/main" id="{00000000-0008-0000-04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6" name="Text Box 15">
          <a:extLst>
            <a:ext uri="{FF2B5EF4-FFF2-40B4-BE49-F238E27FC236}">
              <a16:creationId xmlns:a16="http://schemas.microsoft.com/office/drawing/2014/main" id="{00000000-0008-0000-04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7" name="Text Box 15">
          <a:extLst>
            <a:ext uri="{FF2B5EF4-FFF2-40B4-BE49-F238E27FC236}">
              <a16:creationId xmlns:a16="http://schemas.microsoft.com/office/drawing/2014/main" id="{00000000-0008-0000-04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8" name="Text Box 15">
          <a:extLst>
            <a:ext uri="{FF2B5EF4-FFF2-40B4-BE49-F238E27FC236}">
              <a16:creationId xmlns:a16="http://schemas.microsoft.com/office/drawing/2014/main" id="{00000000-0008-0000-04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9" name="Text Box 15">
          <a:extLst>
            <a:ext uri="{FF2B5EF4-FFF2-40B4-BE49-F238E27FC236}">
              <a16:creationId xmlns:a16="http://schemas.microsoft.com/office/drawing/2014/main" id="{00000000-0008-0000-04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0" name="Text Box 15">
          <a:extLst>
            <a:ext uri="{FF2B5EF4-FFF2-40B4-BE49-F238E27FC236}">
              <a16:creationId xmlns:a16="http://schemas.microsoft.com/office/drawing/2014/main" id="{00000000-0008-0000-04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1" name="Text Box 15">
          <a:extLst>
            <a:ext uri="{FF2B5EF4-FFF2-40B4-BE49-F238E27FC236}">
              <a16:creationId xmlns:a16="http://schemas.microsoft.com/office/drawing/2014/main" id="{00000000-0008-0000-04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2" name="Text Box 15">
          <a:extLst>
            <a:ext uri="{FF2B5EF4-FFF2-40B4-BE49-F238E27FC236}">
              <a16:creationId xmlns:a16="http://schemas.microsoft.com/office/drawing/2014/main" id="{00000000-0008-0000-04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3" name="Text Box 15">
          <a:extLst>
            <a:ext uri="{FF2B5EF4-FFF2-40B4-BE49-F238E27FC236}">
              <a16:creationId xmlns:a16="http://schemas.microsoft.com/office/drawing/2014/main" id="{00000000-0008-0000-04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4" name="Text Box 15">
          <a:extLst>
            <a:ext uri="{FF2B5EF4-FFF2-40B4-BE49-F238E27FC236}">
              <a16:creationId xmlns:a16="http://schemas.microsoft.com/office/drawing/2014/main" id="{00000000-0008-0000-04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5" name="Text Box 15">
          <a:extLst>
            <a:ext uri="{FF2B5EF4-FFF2-40B4-BE49-F238E27FC236}">
              <a16:creationId xmlns:a16="http://schemas.microsoft.com/office/drawing/2014/main" id="{00000000-0008-0000-04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6" name="Text Box 15">
          <a:extLst>
            <a:ext uri="{FF2B5EF4-FFF2-40B4-BE49-F238E27FC236}">
              <a16:creationId xmlns:a16="http://schemas.microsoft.com/office/drawing/2014/main" id="{00000000-0008-0000-04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7" name="Text Box 15">
          <a:extLst>
            <a:ext uri="{FF2B5EF4-FFF2-40B4-BE49-F238E27FC236}">
              <a16:creationId xmlns:a16="http://schemas.microsoft.com/office/drawing/2014/main" id="{00000000-0008-0000-04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8" name="Text Box 15">
          <a:extLst>
            <a:ext uri="{FF2B5EF4-FFF2-40B4-BE49-F238E27FC236}">
              <a16:creationId xmlns:a16="http://schemas.microsoft.com/office/drawing/2014/main" id="{00000000-0008-0000-04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9" name="Text Box 15">
          <a:extLst>
            <a:ext uri="{FF2B5EF4-FFF2-40B4-BE49-F238E27FC236}">
              <a16:creationId xmlns:a16="http://schemas.microsoft.com/office/drawing/2014/main" id="{00000000-0008-0000-04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0" name="Text Box 15">
          <a:extLst>
            <a:ext uri="{FF2B5EF4-FFF2-40B4-BE49-F238E27FC236}">
              <a16:creationId xmlns:a16="http://schemas.microsoft.com/office/drawing/2014/main" id="{00000000-0008-0000-04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1" name="Text Box 15">
          <a:extLst>
            <a:ext uri="{FF2B5EF4-FFF2-40B4-BE49-F238E27FC236}">
              <a16:creationId xmlns:a16="http://schemas.microsoft.com/office/drawing/2014/main" id="{00000000-0008-0000-04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2" name="Text Box 15">
          <a:extLst>
            <a:ext uri="{FF2B5EF4-FFF2-40B4-BE49-F238E27FC236}">
              <a16:creationId xmlns:a16="http://schemas.microsoft.com/office/drawing/2014/main" id="{00000000-0008-0000-04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3" name="Text Box 15">
          <a:extLst>
            <a:ext uri="{FF2B5EF4-FFF2-40B4-BE49-F238E27FC236}">
              <a16:creationId xmlns:a16="http://schemas.microsoft.com/office/drawing/2014/main" id="{00000000-0008-0000-04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4" name="Text Box 15">
          <a:extLst>
            <a:ext uri="{FF2B5EF4-FFF2-40B4-BE49-F238E27FC236}">
              <a16:creationId xmlns:a16="http://schemas.microsoft.com/office/drawing/2014/main" id="{00000000-0008-0000-04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5" name="Text Box 15">
          <a:extLst>
            <a:ext uri="{FF2B5EF4-FFF2-40B4-BE49-F238E27FC236}">
              <a16:creationId xmlns:a16="http://schemas.microsoft.com/office/drawing/2014/main" id="{00000000-0008-0000-04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6" name="Text Box 15">
          <a:extLst>
            <a:ext uri="{FF2B5EF4-FFF2-40B4-BE49-F238E27FC236}">
              <a16:creationId xmlns:a16="http://schemas.microsoft.com/office/drawing/2014/main" id="{00000000-0008-0000-04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7" name="Text Box 15">
          <a:extLst>
            <a:ext uri="{FF2B5EF4-FFF2-40B4-BE49-F238E27FC236}">
              <a16:creationId xmlns:a16="http://schemas.microsoft.com/office/drawing/2014/main" id="{00000000-0008-0000-04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8" name="Text Box 15">
          <a:extLst>
            <a:ext uri="{FF2B5EF4-FFF2-40B4-BE49-F238E27FC236}">
              <a16:creationId xmlns:a16="http://schemas.microsoft.com/office/drawing/2014/main" id="{00000000-0008-0000-04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9" name="Text Box 15">
          <a:extLst>
            <a:ext uri="{FF2B5EF4-FFF2-40B4-BE49-F238E27FC236}">
              <a16:creationId xmlns:a16="http://schemas.microsoft.com/office/drawing/2014/main" id="{00000000-0008-0000-04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0" name="Text Box 15">
          <a:extLst>
            <a:ext uri="{FF2B5EF4-FFF2-40B4-BE49-F238E27FC236}">
              <a16:creationId xmlns:a16="http://schemas.microsoft.com/office/drawing/2014/main" id="{00000000-0008-0000-04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1" name="Text Box 15">
          <a:extLst>
            <a:ext uri="{FF2B5EF4-FFF2-40B4-BE49-F238E27FC236}">
              <a16:creationId xmlns:a16="http://schemas.microsoft.com/office/drawing/2014/main" id="{00000000-0008-0000-04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2" name="Text Box 15">
          <a:extLst>
            <a:ext uri="{FF2B5EF4-FFF2-40B4-BE49-F238E27FC236}">
              <a16:creationId xmlns:a16="http://schemas.microsoft.com/office/drawing/2014/main" id="{00000000-0008-0000-04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3" name="Text Box 15">
          <a:extLst>
            <a:ext uri="{FF2B5EF4-FFF2-40B4-BE49-F238E27FC236}">
              <a16:creationId xmlns:a16="http://schemas.microsoft.com/office/drawing/2014/main" id="{00000000-0008-0000-04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4" name="Text Box 15">
          <a:extLst>
            <a:ext uri="{FF2B5EF4-FFF2-40B4-BE49-F238E27FC236}">
              <a16:creationId xmlns:a16="http://schemas.microsoft.com/office/drawing/2014/main" id="{00000000-0008-0000-04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5" name="Text Box 15">
          <a:extLst>
            <a:ext uri="{FF2B5EF4-FFF2-40B4-BE49-F238E27FC236}">
              <a16:creationId xmlns:a16="http://schemas.microsoft.com/office/drawing/2014/main" id="{00000000-0008-0000-04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6" name="Text Box 15">
          <a:extLst>
            <a:ext uri="{FF2B5EF4-FFF2-40B4-BE49-F238E27FC236}">
              <a16:creationId xmlns:a16="http://schemas.microsoft.com/office/drawing/2014/main" id="{00000000-0008-0000-04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7" name="Text Box 15">
          <a:extLst>
            <a:ext uri="{FF2B5EF4-FFF2-40B4-BE49-F238E27FC236}">
              <a16:creationId xmlns:a16="http://schemas.microsoft.com/office/drawing/2014/main" id="{00000000-0008-0000-04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8" name="Text Box 15">
          <a:extLst>
            <a:ext uri="{FF2B5EF4-FFF2-40B4-BE49-F238E27FC236}">
              <a16:creationId xmlns:a16="http://schemas.microsoft.com/office/drawing/2014/main" id="{00000000-0008-0000-04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9" name="Text Box 15">
          <a:extLst>
            <a:ext uri="{FF2B5EF4-FFF2-40B4-BE49-F238E27FC236}">
              <a16:creationId xmlns:a16="http://schemas.microsoft.com/office/drawing/2014/main" id="{00000000-0008-0000-04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0" name="Text Box 15">
          <a:extLst>
            <a:ext uri="{FF2B5EF4-FFF2-40B4-BE49-F238E27FC236}">
              <a16:creationId xmlns:a16="http://schemas.microsoft.com/office/drawing/2014/main" id="{00000000-0008-0000-04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1" name="Text Box 15">
          <a:extLst>
            <a:ext uri="{FF2B5EF4-FFF2-40B4-BE49-F238E27FC236}">
              <a16:creationId xmlns:a16="http://schemas.microsoft.com/office/drawing/2014/main" id="{00000000-0008-0000-04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2" name="Text Box 15">
          <a:extLst>
            <a:ext uri="{FF2B5EF4-FFF2-40B4-BE49-F238E27FC236}">
              <a16:creationId xmlns:a16="http://schemas.microsoft.com/office/drawing/2014/main" id="{00000000-0008-0000-04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3" name="Text Box 15">
          <a:extLst>
            <a:ext uri="{FF2B5EF4-FFF2-40B4-BE49-F238E27FC236}">
              <a16:creationId xmlns:a16="http://schemas.microsoft.com/office/drawing/2014/main" id="{00000000-0008-0000-04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4" name="Text Box 15">
          <a:extLst>
            <a:ext uri="{FF2B5EF4-FFF2-40B4-BE49-F238E27FC236}">
              <a16:creationId xmlns:a16="http://schemas.microsoft.com/office/drawing/2014/main" id="{00000000-0008-0000-04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5" name="Text Box 15">
          <a:extLst>
            <a:ext uri="{FF2B5EF4-FFF2-40B4-BE49-F238E27FC236}">
              <a16:creationId xmlns:a16="http://schemas.microsoft.com/office/drawing/2014/main" id="{00000000-0008-0000-04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6" name="Text Box 15">
          <a:extLst>
            <a:ext uri="{FF2B5EF4-FFF2-40B4-BE49-F238E27FC236}">
              <a16:creationId xmlns:a16="http://schemas.microsoft.com/office/drawing/2014/main" id="{00000000-0008-0000-04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7" name="Text Box 15">
          <a:extLst>
            <a:ext uri="{FF2B5EF4-FFF2-40B4-BE49-F238E27FC236}">
              <a16:creationId xmlns:a16="http://schemas.microsoft.com/office/drawing/2014/main" id="{00000000-0008-0000-04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8" name="Text Box 15">
          <a:extLst>
            <a:ext uri="{FF2B5EF4-FFF2-40B4-BE49-F238E27FC236}">
              <a16:creationId xmlns:a16="http://schemas.microsoft.com/office/drawing/2014/main" id="{00000000-0008-0000-04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9" name="Text Box 15">
          <a:extLst>
            <a:ext uri="{FF2B5EF4-FFF2-40B4-BE49-F238E27FC236}">
              <a16:creationId xmlns:a16="http://schemas.microsoft.com/office/drawing/2014/main" id="{00000000-0008-0000-04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0" name="Text Box 15">
          <a:extLst>
            <a:ext uri="{FF2B5EF4-FFF2-40B4-BE49-F238E27FC236}">
              <a16:creationId xmlns:a16="http://schemas.microsoft.com/office/drawing/2014/main" id="{00000000-0008-0000-04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1" name="Text Box 15">
          <a:extLst>
            <a:ext uri="{FF2B5EF4-FFF2-40B4-BE49-F238E27FC236}">
              <a16:creationId xmlns:a16="http://schemas.microsoft.com/office/drawing/2014/main" id="{00000000-0008-0000-04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2" name="Text Box 15">
          <a:extLst>
            <a:ext uri="{FF2B5EF4-FFF2-40B4-BE49-F238E27FC236}">
              <a16:creationId xmlns:a16="http://schemas.microsoft.com/office/drawing/2014/main" id="{00000000-0008-0000-04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3" name="Text Box 15">
          <a:extLst>
            <a:ext uri="{FF2B5EF4-FFF2-40B4-BE49-F238E27FC236}">
              <a16:creationId xmlns:a16="http://schemas.microsoft.com/office/drawing/2014/main" id="{00000000-0008-0000-04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4" name="Text Box 15">
          <a:extLst>
            <a:ext uri="{FF2B5EF4-FFF2-40B4-BE49-F238E27FC236}">
              <a16:creationId xmlns:a16="http://schemas.microsoft.com/office/drawing/2014/main" id="{00000000-0008-0000-04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5" name="Text Box 15">
          <a:extLst>
            <a:ext uri="{FF2B5EF4-FFF2-40B4-BE49-F238E27FC236}">
              <a16:creationId xmlns:a16="http://schemas.microsoft.com/office/drawing/2014/main" id="{00000000-0008-0000-04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6" name="Text Box 15">
          <a:extLst>
            <a:ext uri="{FF2B5EF4-FFF2-40B4-BE49-F238E27FC236}">
              <a16:creationId xmlns:a16="http://schemas.microsoft.com/office/drawing/2014/main" id="{00000000-0008-0000-04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7" name="Text Box 15">
          <a:extLst>
            <a:ext uri="{FF2B5EF4-FFF2-40B4-BE49-F238E27FC236}">
              <a16:creationId xmlns:a16="http://schemas.microsoft.com/office/drawing/2014/main" id="{00000000-0008-0000-04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8" name="Text Box 15">
          <a:extLst>
            <a:ext uri="{FF2B5EF4-FFF2-40B4-BE49-F238E27FC236}">
              <a16:creationId xmlns:a16="http://schemas.microsoft.com/office/drawing/2014/main" id="{00000000-0008-0000-04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9" name="Text Box 15">
          <a:extLst>
            <a:ext uri="{FF2B5EF4-FFF2-40B4-BE49-F238E27FC236}">
              <a16:creationId xmlns:a16="http://schemas.microsoft.com/office/drawing/2014/main" id="{00000000-0008-0000-04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0" name="Text Box 15">
          <a:extLst>
            <a:ext uri="{FF2B5EF4-FFF2-40B4-BE49-F238E27FC236}">
              <a16:creationId xmlns:a16="http://schemas.microsoft.com/office/drawing/2014/main" id="{00000000-0008-0000-04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1" name="Text Box 15">
          <a:extLst>
            <a:ext uri="{FF2B5EF4-FFF2-40B4-BE49-F238E27FC236}">
              <a16:creationId xmlns:a16="http://schemas.microsoft.com/office/drawing/2014/main" id="{00000000-0008-0000-04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2" name="Text Box 15">
          <a:extLst>
            <a:ext uri="{FF2B5EF4-FFF2-40B4-BE49-F238E27FC236}">
              <a16:creationId xmlns:a16="http://schemas.microsoft.com/office/drawing/2014/main" id="{00000000-0008-0000-04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3" name="Text Box 15">
          <a:extLst>
            <a:ext uri="{FF2B5EF4-FFF2-40B4-BE49-F238E27FC236}">
              <a16:creationId xmlns:a16="http://schemas.microsoft.com/office/drawing/2014/main" id="{00000000-0008-0000-04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4" name="Text Box 15">
          <a:extLst>
            <a:ext uri="{FF2B5EF4-FFF2-40B4-BE49-F238E27FC236}">
              <a16:creationId xmlns:a16="http://schemas.microsoft.com/office/drawing/2014/main" id="{00000000-0008-0000-04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5" name="Text Box 15">
          <a:extLst>
            <a:ext uri="{FF2B5EF4-FFF2-40B4-BE49-F238E27FC236}">
              <a16:creationId xmlns:a16="http://schemas.microsoft.com/office/drawing/2014/main" id="{00000000-0008-0000-04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6" name="Text Box 15">
          <a:extLst>
            <a:ext uri="{FF2B5EF4-FFF2-40B4-BE49-F238E27FC236}">
              <a16:creationId xmlns:a16="http://schemas.microsoft.com/office/drawing/2014/main" id="{00000000-0008-0000-04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7" name="Text Box 15">
          <a:extLst>
            <a:ext uri="{FF2B5EF4-FFF2-40B4-BE49-F238E27FC236}">
              <a16:creationId xmlns:a16="http://schemas.microsoft.com/office/drawing/2014/main" id="{00000000-0008-0000-04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8" name="Text Box 15">
          <a:extLst>
            <a:ext uri="{FF2B5EF4-FFF2-40B4-BE49-F238E27FC236}">
              <a16:creationId xmlns:a16="http://schemas.microsoft.com/office/drawing/2014/main" id="{00000000-0008-0000-04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9" name="Text Box 15">
          <a:extLst>
            <a:ext uri="{FF2B5EF4-FFF2-40B4-BE49-F238E27FC236}">
              <a16:creationId xmlns:a16="http://schemas.microsoft.com/office/drawing/2014/main" id="{00000000-0008-0000-04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0" name="Text Box 15">
          <a:extLst>
            <a:ext uri="{FF2B5EF4-FFF2-40B4-BE49-F238E27FC236}">
              <a16:creationId xmlns:a16="http://schemas.microsoft.com/office/drawing/2014/main" id="{00000000-0008-0000-04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1" name="Text Box 15">
          <a:extLst>
            <a:ext uri="{FF2B5EF4-FFF2-40B4-BE49-F238E27FC236}">
              <a16:creationId xmlns:a16="http://schemas.microsoft.com/office/drawing/2014/main" id="{00000000-0008-0000-04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2" name="Text Box 15">
          <a:extLst>
            <a:ext uri="{FF2B5EF4-FFF2-40B4-BE49-F238E27FC236}">
              <a16:creationId xmlns:a16="http://schemas.microsoft.com/office/drawing/2014/main" id="{00000000-0008-0000-04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3" name="Text Box 15">
          <a:extLst>
            <a:ext uri="{FF2B5EF4-FFF2-40B4-BE49-F238E27FC236}">
              <a16:creationId xmlns:a16="http://schemas.microsoft.com/office/drawing/2014/main" id="{00000000-0008-0000-04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4" name="Text Box 15">
          <a:extLst>
            <a:ext uri="{FF2B5EF4-FFF2-40B4-BE49-F238E27FC236}">
              <a16:creationId xmlns:a16="http://schemas.microsoft.com/office/drawing/2014/main" id="{00000000-0008-0000-04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5" name="Text Box 15">
          <a:extLst>
            <a:ext uri="{FF2B5EF4-FFF2-40B4-BE49-F238E27FC236}">
              <a16:creationId xmlns:a16="http://schemas.microsoft.com/office/drawing/2014/main" id="{00000000-0008-0000-04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6" name="Text Box 15">
          <a:extLst>
            <a:ext uri="{FF2B5EF4-FFF2-40B4-BE49-F238E27FC236}">
              <a16:creationId xmlns:a16="http://schemas.microsoft.com/office/drawing/2014/main" id="{00000000-0008-0000-04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7" name="Text Box 15">
          <a:extLst>
            <a:ext uri="{FF2B5EF4-FFF2-40B4-BE49-F238E27FC236}">
              <a16:creationId xmlns:a16="http://schemas.microsoft.com/office/drawing/2014/main" id="{00000000-0008-0000-04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8" name="Text Box 15">
          <a:extLst>
            <a:ext uri="{FF2B5EF4-FFF2-40B4-BE49-F238E27FC236}">
              <a16:creationId xmlns:a16="http://schemas.microsoft.com/office/drawing/2014/main" id="{00000000-0008-0000-04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9" name="Text Box 15">
          <a:extLst>
            <a:ext uri="{FF2B5EF4-FFF2-40B4-BE49-F238E27FC236}">
              <a16:creationId xmlns:a16="http://schemas.microsoft.com/office/drawing/2014/main" id="{00000000-0008-0000-04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0" name="Text Box 15">
          <a:extLst>
            <a:ext uri="{FF2B5EF4-FFF2-40B4-BE49-F238E27FC236}">
              <a16:creationId xmlns:a16="http://schemas.microsoft.com/office/drawing/2014/main" id="{00000000-0008-0000-04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1" name="Text Box 15">
          <a:extLst>
            <a:ext uri="{FF2B5EF4-FFF2-40B4-BE49-F238E27FC236}">
              <a16:creationId xmlns:a16="http://schemas.microsoft.com/office/drawing/2014/main" id="{00000000-0008-0000-04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2" name="Text Box 15">
          <a:extLst>
            <a:ext uri="{FF2B5EF4-FFF2-40B4-BE49-F238E27FC236}">
              <a16:creationId xmlns:a16="http://schemas.microsoft.com/office/drawing/2014/main" id="{00000000-0008-0000-04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3" name="Text Box 15">
          <a:extLst>
            <a:ext uri="{FF2B5EF4-FFF2-40B4-BE49-F238E27FC236}">
              <a16:creationId xmlns:a16="http://schemas.microsoft.com/office/drawing/2014/main" id="{00000000-0008-0000-04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4" name="Text Box 15">
          <a:extLst>
            <a:ext uri="{FF2B5EF4-FFF2-40B4-BE49-F238E27FC236}">
              <a16:creationId xmlns:a16="http://schemas.microsoft.com/office/drawing/2014/main" id="{00000000-0008-0000-04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5" name="Text Box 15">
          <a:extLst>
            <a:ext uri="{FF2B5EF4-FFF2-40B4-BE49-F238E27FC236}">
              <a16:creationId xmlns:a16="http://schemas.microsoft.com/office/drawing/2014/main" id="{00000000-0008-0000-04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6" name="Text Box 15">
          <a:extLst>
            <a:ext uri="{FF2B5EF4-FFF2-40B4-BE49-F238E27FC236}">
              <a16:creationId xmlns:a16="http://schemas.microsoft.com/office/drawing/2014/main" id="{00000000-0008-0000-04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7" name="Text Box 15">
          <a:extLst>
            <a:ext uri="{FF2B5EF4-FFF2-40B4-BE49-F238E27FC236}">
              <a16:creationId xmlns:a16="http://schemas.microsoft.com/office/drawing/2014/main" id="{00000000-0008-0000-04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8" name="Text Box 15">
          <a:extLst>
            <a:ext uri="{FF2B5EF4-FFF2-40B4-BE49-F238E27FC236}">
              <a16:creationId xmlns:a16="http://schemas.microsoft.com/office/drawing/2014/main" id="{00000000-0008-0000-04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9" name="Text Box 15">
          <a:extLst>
            <a:ext uri="{FF2B5EF4-FFF2-40B4-BE49-F238E27FC236}">
              <a16:creationId xmlns:a16="http://schemas.microsoft.com/office/drawing/2014/main" id="{00000000-0008-0000-04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0" name="Text Box 15">
          <a:extLst>
            <a:ext uri="{FF2B5EF4-FFF2-40B4-BE49-F238E27FC236}">
              <a16:creationId xmlns:a16="http://schemas.microsoft.com/office/drawing/2014/main" id="{00000000-0008-0000-04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1" name="Text Box 15">
          <a:extLst>
            <a:ext uri="{FF2B5EF4-FFF2-40B4-BE49-F238E27FC236}">
              <a16:creationId xmlns:a16="http://schemas.microsoft.com/office/drawing/2014/main" id="{00000000-0008-0000-04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2" name="Text Box 15">
          <a:extLst>
            <a:ext uri="{FF2B5EF4-FFF2-40B4-BE49-F238E27FC236}">
              <a16:creationId xmlns:a16="http://schemas.microsoft.com/office/drawing/2014/main" id="{00000000-0008-0000-04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3" name="Text Box 15">
          <a:extLst>
            <a:ext uri="{FF2B5EF4-FFF2-40B4-BE49-F238E27FC236}">
              <a16:creationId xmlns:a16="http://schemas.microsoft.com/office/drawing/2014/main" id="{00000000-0008-0000-04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4" name="Text Box 15">
          <a:extLst>
            <a:ext uri="{FF2B5EF4-FFF2-40B4-BE49-F238E27FC236}">
              <a16:creationId xmlns:a16="http://schemas.microsoft.com/office/drawing/2014/main" id="{00000000-0008-0000-04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5" name="Text Box 15">
          <a:extLst>
            <a:ext uri="{FF2B5EF4-FFF2-40B4-BE49-F238E27FC236}">
              <a16:creationId xmlns:a16="http://schemas.microsoft.com/office/drawing/2014/main" id="{00000000-0008-0000-04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6" name="Text Box 15">
          <a:extLst>
            <a:ext uri="{FF2B5EF4-FFF2-40B4-BE49-F238E27FC236}">
              <a16:creationId xmlns:a16="http://schemas.microsoft.com/office/drawing/2014/main" id="{00000000-0008-0000-04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7" name="Text Box 15">
          <a:extLst>
            <a:ext uri="{FF2B5EF4-FFF2-40B4-BE49-F238E27FC236}">
              <a16:creationId xmlns:a16="http://schemas.microsoft.com/office/drawing/2014/main" id="{00000000-0008-0000-04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8" name="Text Box 15">
          <a:extLst>
            <a:ext uri="{FF2B5EF4-FFF2-40B4-BE49-F238E27FC236}">
              <a16:creationId xmlns:a16="http://schemas.microsoft.com/office/drawing/2014/main" id="{00000000-0008-0000-04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9" name="Text Box 15">
          <a:extLst>
            <a:ext uri="{FF2B5EF4-FFF2-40B4-BE49-F238E27FC236}">
              <a16:creationId xmlns:a16="http://schemas.microsoft.com/office/drawing/2014/main" id="{00000000-0008-0000-04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0" name="Text Box 15">
          <a:extLst>
            <a:ext uri="{FF2B5EF4-FFF2-40B4-BE49-F238E27FC236}">
              <a16:creationId xmlns:a16="http://schemas.microsoft.com/office/drawing/2014/main" id="{00000000-0008-0000-04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1" name="Text Box 15">
          <a:extLst>
            <a:ext uri="{FF2B5EF4-FFF2-40B4-BE49-F238E27FC236}">
              <a16:creationId xmlns:a16="http://schemas.microsoft.com/office/drawing/2014/main" id="{00000000-0008-0000-04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2" name="Text Box 15">
          <a:extLst>
            <a:ext uri="{FF2B5EF4-FFF2-40B4-BE49-F238E27FC236}">
              <a16:creationId xmlns:a16="http://schemas.microsoft.com/office/drawing/2014/main" id="{00000000-0008-0000-04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3" name="Text Box 15">
          <a:extLst>
            <a:ext uri="{FF2B5EF4-FFF2-40B4-BE49-F238E27FC236}">
              <a16:creationId xmlns:a16="http://schemas.microsoft.com/office/drawing/2014/main" id="{00000000-0008-0000-04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4" name="Text Box 15">
          <a:extLst>
            <a:ext uri="{FF2B5EF4-FFF2-40B4-BE49-F238E27FC236}">
              <a16:creationId xmlns:a16="http://schemas.microsoft.com/office/drawing/2014/main" id="{00000000-0008-0000-04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5" name="Text Box 15">
          <a:extLst>
            <a:ext uri="{FF2B5EF4-FFF2-40B4-BE49-F238E27FC236}">
              <a16:creationId xmlns:a16="http://schemas.microsoft.com/office/drawing/2014/main" id="{00000000-0008-0000-04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6" name="Text Box 15">
          <a:extLst>
            <a:ext uri="{FF2B5EF4-FFF2-40B4-BE49-F238E27FC236}">
              <a16:creationId xmlns:a16="http://schemas.microsoft.com/office/drawing/2014/main" id="{00000000-0008-0000-04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7" name="Text Box 15">
          <a:extLst>
            <a:ext uri="{FF2B5EF4-FFF2-40B4-BE49-F238E27FC236}">
              <a16:creationId xmlns:a16="http://schemas.microsoft.com/office/drawing/2014/main" id="{00000000-0008-0000-04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8" name="Text Box 15">
          <a:extLst>
            <a:ext uri="{FF2B5EF4-FFF2-40B4-BE49-F238E27FC236}">
              <a16:creationId xmlns:a16="http://schemas.microsoft.com/office/drawing/2014/main" id="{00000000-0008-0000-04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9" name="Text Box 15">
          <a:extLst>
            <a:ext uri="{FF2B5EF4-FFF2-40B4-BE49-F238E27FC236}">
              <a16:creationId xmlns:a16="http://schemas.microsoft.com/office/drawing/2014/main" id="{00000000-0008-0000-04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0" name="Text Box 15">
          <a:extLst>
            <a:ext uri="{FF2B5EF4-FFF2-40B4-BE49-F238E27FC236}">
              <a16:creationId xmlns:a16="http://schemas.microsoft.com/office/drawing/2014/main" id="{00000000-0008-0000-04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1" name="Text Box 15">
          <a:extLst>
            <a:ext uri="{FF2B5EF4-FFF2-40B4-BE49-F238E27FC236}">
              <a16:creationId xmlns:a16="http://schemas.microsoft.com/office/drawing/2014/main" id="{00000000-0008-0000-04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2" name="Text Box 15">
          <a:extLst>
            <a:ext uri="{FF2B5EF4-FFF2-40B4-BE49-F238E27FC236}">
              <a16:creationId xmlns:a16="http://schemas.microsoft.com/office/drawing/2014/main" id="{00000000-0008-0000-04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3" name="Text Box 15">
          <a:extLst>
            <a:ext uri="{FF2B5EF4-FFF2-40B4-BE49-F238E27FC236}">
              <a16:creationId xmlns:a16="http://schemas.microsoft.com/office/drawing/2014/main" id="{00000000-0008-0000-04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4" name="Text Box 15">
          <a:extLst>
            <a:ext uri="{FF2B5EF4-FFF2-40B4-BE49-F238E27FC236}">
              <a16:creationId xmlns:a16="http://schemas.microsoft.com/office/drawing/2014/main" id="{00000000-0008-0000-04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5" name="Text Box 15">
          <a:extLst>
            <a:ext uri="{FF2B5EF4-FFF2-40B4-BE49-F238E27FC236}">
              <a16:creationId xmlns:a16="http://schemas.microsoft.com/office/drawing/2014/main" id="{00000000-0008-0000-04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6" name="Text Box 15">
          <a:extLst>
            <a:ext uri="{FF2B5EF4-FFF2-40B4-BE49-F238E27FC236}">
              <a16:creationId xmlns:a16="http://schemas.microsoft.com/office/drawing/2014/main" id="{00000000-0008-0000-04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7" name="Text Box 15">
          <a:extLst>
            <a:ext uri="{FF2B5EF4-FFF2-40B4-BE49-F238E27FC236}">
              <a16:creationId xmlns:a16="http://schemas.microsoft.com/office/drawing/2014/main" id="{00000000-0008-0000-04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8" name="Text Box 15">
          <a:extLst>
            <a:ext uri="{FF2B5EF4-FFF2-40B4-BE49-F238E27FC236}">
              <a16:creationId xmlns:a16="http://schemas.microsoft.com/office/drawing/2014/main" id="{00000000-0008-0000-04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9" name="Text Box 15">
          <a:extLst>
            <a:ext uri="{FF2B5EF4-FFF2-40B4-BE49-F238E27FC236}">
              <a16:creationId xmlns:a16="http://schemas.microsoft.com/office/drawing/2014/main" id="{00000000-0008-0000-04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0" name="Text Box 15">
          <a:extLst>
            <a:ext uri="{FF2B5EF4-FFF2-40B4-BE49-F238E27FC236}">
              <a16:creationId xmlns:a16="http://schemas.microsoft.com/office/drawing/2014/main" id="{00000000-0008-0000-04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1" name="Text Box 15">
          <a:extLst>
            <a:ext uri="{FF2B5EF4-FFF2-40B4-BE49-F238E27FC236}">
              <a16:creationId xmlns:a16="http://schemas.microsoft.com/office/drawing/2014/main" id="{00000000-0008-0000-04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2" name="Text Box 15">
          <a:extLst>
            <a:ext uri="{FF2B5EF4-FFF2-40B4-BE49-F238E27FC236}">
              <a16:creationId xmlns:a16="http://schemas.microsoft.com/office/drawing/2014/main" id="{00000000-0008-0000-04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3" name="Text Box 15">
          <a:extLst>
            <a:ext uri="{FF2B5EF4-FFF2-40B4-BE49-F238E27FC236}">
              <a16:creationId xmlns:a16="http://schemas.microsoft.com/office/drawing/2014/main" id="{00000000-0008-0000-04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4" name="Text Box 15">
          <a:extLst>
            <a:ext uri="{FF2B5EF4-FFF2-40B4-BE49-F238E27FC236}">
              <a16:creationId xmlns:a16="http://schemas.microsoft.com/office/drawing/2014/main" id="{00000000-0008-0000-04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5" name="Text Box 15">
          <a:extLst>
            <a:ext uri="{FF2B5EF4-FFF2-40B4-BE49-F238E27FC236}">
              <a16:creationId xmlns:a16="http://schemas.microsoft.com/office/drawing/2014/main" id="{00000000-0008-0000-04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6" name="Text Box 15">
          <a:extLst>
            <a:ext uri="{FF2B5EF4-FFF2-40B4-BE49-F238E27FC236}">
              <a16:creationId xmlns:a16="http://schemas.microsoft.com/office/drawing/2014/main" id="{00000000-0008-0000-04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7" name="Text Box 15">
          <a:extLst>
            <a:ext uri="{FF2B5EF4-FFF2-40B4-BE49-F238E27FC236}">
              <a16:creationId xmlns:a16="http://schemas.microsoft.com/office/drawing/2014/main" id="{00000000-0008-0000-04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8" name="Text Box 15">
          <a:extLst>
            <a:ext uri="{FF2B5EF4-FFF2-40B4-BE49-F238E27FC236}">
              <a16:creationId xmlns:a16="http://schemas.microsoft.com/office/drawing/2014/main" id="{00000000-0008-0000-04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9" name="Text Box 15">
          <a:extLst>
            <a:ext uri="{FF2B5EF4-FFF2-40B4-BE49-F238E27FC236}">
              <a16:creationId xmlns:a16="http://schemas.microsoft.com/office/drawing/2014/main" id="{00000000-0008-0000-04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0" name="Text Box 15">
          <a:extLst>
            <a:ext uri="{FF2B5EF4-FFF2-40B4-BE49-F238E27FC236}">
              <a16:creationId xmlns:a16="http://schemas.microsoft.com/office/drawing/2014/main" id="{00000000-0008-0000-04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1" name="Text Box 15">
          <a:extLst>
            <a:ext uri="{FF2B5EF4-FFF2-40B4-BE49-F238E27FC236}">
              <a16:creationId xmlns:a16="http://schemas.microsoft.com/office/drawing/2014/main" id="{00000000-0008-0000-04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2" name="Text Box 15">
          <a:extLst>
            <a:ext uri="{FF2B5EF4-FFF2-40B4-BE49-F238E27FC236}">
              <a16:creationId xmlns:a16="http://schemas.microsoft.com/office/drawing/2014/main" id="{00000000-0008-0000-04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3" name="Text Box 15">
          <a:extLst>
            <a:ext uri="{FF2B5EF4-FFF2-40B4-BE49-F238E27FC236}">
              <a16:creationId xmlns:a16="http://schemas.microsoft.com/office/drawing/2014/main" id="{00000000-0008-0000-04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4" name="Text Box 15">
          <a:extLst>
            <a:ext uri="{FF2B5EF4-FFF2-40B4-BE49-F238E27FC236}">
              <a16:creationId xmlns:a16="http://schemas.microsoft.com/office/drawing/2014/main" id="{00000000-0008-0000-04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5" name="Text Box 15">
          <a:extLst>
            <a:ext uri="{FF2B5EF4-FFF2-40B4-BE49-F238E27FC236}">
              <a16:creationId xmlns:a16="http://schemas.microsoft.com/office/drawing/2014/main" id="{00000000-0008-0000-04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6" name="Text Box 15">
          <a:extLst>
            <a:ext uri="{FF2B5EF4-FFF2-40B4-BE49-F238E27FC236}">
              <a16:creationId xmlns:a16="http://schemas.microsoft.com/office/drawing/2014/main" id="{00000000-0008-0000-04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7" name="Text Box 15">
          <a:extLst>
            <a:ext uri="{FF2B5EF4-FFF2-40B4-BE49-F238E27FC236}">
              <a16:creationId xmlns:a16="http://schemas.microsoft.com/office/drawing/2014/main" id="{00000000-0008-0000-04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8" name="Text Box 15">
          <a:extLst>
            <a:ext uri="{FF2B5EF4-FFF2-40B4-BE49-F238E27FC236}">
              <a16:creationId xmlns:a16="http://schemas.microsoft.com/office/drawing/2014/main" id="{00000000-0008-0000-04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9" name="Text Box 15">
          <a:extLst>
            <a:ext uri="{FF2B5EF4-FFF2-40B4-BE49-F238E27FC236}">
              <a16:creationId xmlns:a16="http://schemas.microsoft.com/office/drawing/2014/main" id="{00000000-0008-0000-04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0" name="Text Box 15">
          <a:extLst>
            <a:ext uri="{FF2B5EF4-FFF2-40B4-BE49-F238E27FC236}">
              <a16:creationId xmlns:a16="http://schemas.microsoft.com/office/drawing/2014/main" id="{00000000-0008-0000-04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1" name="Text Box 15">
          <a:extLst>
            <a:ext uri="{FF2B5EF4-FFF2-40B4-BE49-F238E27FC236}">
              <a16:creationId xmlns:a16="http://schemas.microsoft.com/office/drawing/2014/main" id="{00000000-0008-0000-04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2" name="Text Box 15">
          <a:extLst>
            <a:ext uri="{FF2B5EF4-FFF2-40B4-BE49-F238E27FC236}">
              <a16:creationId xmlns:a16="http://schemas.microsoft.com/office/drawing/2014/main" id="{00000000-0008-0000-04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3" name="Text Box 15">
          <a:extLst>
            <a:ext uri="{FF2B5EF4-FFF2-40B4-BE49-F238E27FC236}">
              <a16:creationId xmlns:a16="http://schemas.microsoft.com/office/drawing/2014/main" id="{00000000-0008-0000-04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4" name="Text Box 15">
          <a:extLst>
            <a:ext uri="{FF2B5EF4-FFF2-40B4-BE49-F238E27FC236}">
              <a16:creationId xmlns:a16="http://schemas.microsoft.com/office/drawing/2014/main" id="{00000000-0008-0000-04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5" name="Text Box 15">
          <a:extLst>
            <a:ext uri="{FF2B5EF4-FFF2-40B4-BE49-F238E27FC236}">
              <a16:creationId xmlns:a16="http://schemas.microsoft.com/office/drawing/2014/main" id="{00000000-0008-0000-04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6" name="Text Box 15">
          <a:extLst>
            <a:ext uri="{FF2B5EF4-FFF2-40B4-BE49-F238E27FC236}">
              <a16:creationId xmlns:a16="http://schemas.microsoft.com/office/drawing/2014/main" id="{00000000-0008-0000-04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7" name="Text Box 15">
          <a:extLst>
            <a:ext uri="{FF2B5EF4-FFF2-40B4-BE49-F238E27FC236}">
              <a16:creationId xmlns:a16="http://schemas.microsoft.com/office/drawing/2014/main" id="{00000000-0008-0000-04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8" name="Text Box 15">
          <a:extLst>
            <a:ext uri="{FF2B5EF4-FFF2-40B4-BE49-F238E27FC236}">
              <a16:creationId xmlns:a16="http://schemas.microsoft.com/office/drawing/2014/main" id="{00000000-0008-0000-04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9" name="Text Box 15">
          <a:extLst>
            <a:ext uri="{FF2B5EF4-FFF2-40B4-BE49-F238E27FC236}">
              <a16:creationId xmlns:a16="http://schemas.microsoft.com/office/drawing/2014/main" id="{00000000-0008-0000-04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0" name="Text Box 15">
          <a:extLst>
            <a:ext uri="{FF2B5EF4-FFF2-40B4-BE49-F238E27FC236}">
              <a16:creationId xmlns:a16="http://schemas.microsoft.com/office/drawing/2014/main" id="{00000000-0008-0000-04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1" name="Text Box 15">
          <a:extLst>
            <a:ext uri="{FF2B5EF4-FFF2-40B4-BE49-F238E27FC236}">
              <a16:creationId xmlns:a16="http://schemas.microsoft.com/office/drawing/2014/main" id="{00000000-0008-0000-04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2" name="Text Box 15">
          <a:extLst>
            <a:ext uri="{FF2B5EF4-FFF2-40B4-BE49-F238E27FC236}">
              <a16:creationId xmlns:a16="http://schemas.microsoft.com/office/drawing/2014/main" id="{00000000-0008-0000-04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3" name="Text Box 15">
          <a:extLst>
            <a:ext uri="{FF2B5EF4-FFF2-40B4-BE49-F238E27FC236}">
              <a16:creationId xmlns:a16="http://schemas.microsoft.com/office/drawing/2014/main" id="{00000000-0008-0000-04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4" name="Text Box 15">
          <a:extLst>
            <a:ext uri="{FF2B5EF4-FFF2-40B4-BE49-F238E27FC236}">
              <a16:creationId xmlns:a16="http://schemas.microsoft.com/office/drawing/2014/main" id="{00000000-0008-0000-04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5" name="Text Box 15">
          <a:extLst>
            <a:ext uri="{FF2B5EF4-FFF2-40B4-BE49-F238E27FC236}">
              <a16:creationId xmlns:a16="http://schemas.microsoft.com/office/drawing/2014/main" id="{00000000-0008-0000-04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6" name="Text Box 15">
          <a:extLst>
            <a:ext uri="{FF2B5EF4-FFF2-40B4-BE49-F238E27FC236}">
              <a16:creationId xmlns:a16="http://schemas.microsoft.com/office/drawing/2014/main" id="{00000000-0008-0000-04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7" name="Text Box 15">
          <a:extLst>
            <a:ext uri="{FF2B5EF4-FFF2-40B4-BE49-F238E27FC236}">
              <a16:creationId xmlns:a16="http://schemas.microsoft.com/office/drawing/2014/main" id="{00000000-0008-0000-04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8" name="Text Box 15">
          <a:extLst>
            <a:ext uri="{FF2B5EF4-FFF2-40B4-BE49-F238E27FC236}">
              <a16:creationId xmlns:a16="http://schemas.microsoft.com/office/drawing/2014/main" id="{00000000-0008-0000-04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9" name="Text Box 15">
          <a:extLst>
            <a:ext uri="{FF2B5EF4-FFF2-40B4-BE49-F238E27FC236}">
              <a16:creationId xmlns:a16="http://schemas.microsoft.com/office/drawing/2014/main" id="{00000000-0008-0000-04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0" name="Text Box 15">
          <a:extLst>
            <a:ext uri="{FF2B5EF4-FFF2-40B4-BE49-F238E27FC236}">
              <a16:creationId xmlns:a16="http://schemas.microsoft.com/office/drawing/2014/main" id="{00000000-0008-0000-04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1" name="Text Box 15">
          <a:extLst>
            <a:ext uri="{FF2B5EF4-FFF2-40B4-BE49-F238E27FC236}">
              <a16:creationId xmlns:a16="http://schemas.microsoft.com/office/drawing/2014/main" id="{00000000-0008-0000-04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2" name="Text Box 15">
          <a:extLst>
            <a:ext uri="{FF2B5EF4-FFF2-40B4-BE49-F238E27FC236}">
              <a16:creationId xmlns:a16="http://schemas.microsoft.com/office/drawing/2014/main" id="{00000000-0008-0000-04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3" name="Text Box 15">
          <a:extLst>
            <a:ext uri="{FF2B5EF4-FFF2-40B4-BE49-F238E27FC236}">
              <a16:creationId xmlns:a16="http://schemas.microsoft.com/office/drawing/2014/main" id="{00000000-0008-0000-04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4" name="Text Box 15">
          <a:extLst>
            <a:ext uri="{FF2B5EF4-FFF2-40B4-BE49-F238E27FC236}">
              <a16:creationId xmlns:a16="http://schemas.microsoft.com/office/drawing/2014/main" id="{00000000-0008-0000-04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5" name="Text Box 15">
          <a:extLst>
            <a:ext uri="{FF2B5EF4-FFF2-40B4-BE49-F238E27FC236}">
              <a16:creationId xmlns:a16="http://schemas.microsoft.com/office/drawing/2014/main" id="{00000000-0008-0000-04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6" name="Text Box 15">
          <a:extLst>
            <a:ext uri="{FF2B5EF4-FFF2-40B4-BE49-F238E27FC236}">
              <a16:creationId xmlns:a16="http://schemas.microsoft.com/office/drawing/2014/main" id="{00000000-0008-0000-04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7" name="Text Box 15">
          <a:extLst>
            <a:ext uri="{FF2B5EF4-FFF2-40B4-BE49-F238E27FC236}">
              <a16:creationId xmlns:a16="http://schemas.microsoft.com/office/drawing/2014/main" id="{00000000-0008-0000-04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8" name="Text Box 15">
          <a:extLst>
            <a:ext uri="{FF2B5EF4-FFF2-40B4-BE49-F238E27FC236}">
              <a16:creationId xmlns:a16="http://schemas.microsoft.com/office/drawing/2014/main" id="{00000000-0008-0000-04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9" name="Text Box 15">
          <a:extLst>
            <a:ext uri="{FF2B5EF4-FFF2-40B4-BE49-F238E27FC236}">
              <a16:creationId xmlns:a16="http://schemas.microsoft.com/office/drawing/2014/main" id="{00000000-0008-0000-04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0" name="Text Box 15">
          <a:extLst>
            <a:ext uri="{FF2B5EF4-FFF2-40B4-BE49-F238E27FC236}">
              <a16:creationId xmlns:a16="http://schemas.microsoft.com/office/drawing/2014/main" id="{00000000-0008-0000-04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1" name="Text Box 15">
          <a:extLst>
            <a:ext uri="{FF2B5EF4-FFF2-40B4-BE49-F238E27FC236}">
              <a16:creationId xmlns:a16="http://schemas.microsoft.com/office/drawing/2014/main" id="{00000000-0008-0000-04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2" name="Text Box 15">
          <a:extLst>
            <a:ext uri="{FF2B5EF4-FFF2-40B4-BE49-F238E27FC236}">
              <a16:creationId xmlns:a16="http://schemas.microsoft.com/office/drawing/2014/main" id="{00000000-0008-0000-04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3" name="Text Box 15">
          <a:extLst>
            <a:ext uri="{FF2B5EF4-FFF2-40B4-BE49-F238E27FC236}">
              <a16:creationId xmlns:a16="http://schemas.microsoft.com/office/drawing/2014/main" id="{00000000-0008-0000-04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4" name="Text Box 15">
          <a:extLst>
            <a:ext uri="{FF2B5EF4-FFF2-40B4-BE49-F238E27FC236}">
              <a16:creationId xmlns:a16="http://schemas.microsoft.com/office/drawing/2014/main" id="{00000000-0008-0000-04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5" name="Text Box 15">
          <a:extLst>
            <a:ext uri="{FF2B5EF4-FFF2-40B4-BE49-F238E27FC236}">
              <a16:creationId xmlns:a16="http://schemas.microsoft.com/office/drawing/2014/main" id="{00000000-0008-0000-04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6" name="Text Box 15">
          <a:extLst>
            <a:ext uri="{FF2B5EF4-FFF2-40B4-BE49-F238E27FC236}">
              <a16:creationId xmlns:a16="http://schemas.microsoft.com/office/drawing/2014/main" id="{00000000-0008-0000-04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7" name="Text Box 15">
          <a:extLst>
            <a:ext uri="{FF2B5EF4-FFF2-40B4-BE49-F238E27FC236}">
              <a16:creationId xmlns:a16="http://schemas.microsoft.com/office/drawing/2014/main" id="{00000000-0008-0000-04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8" name="Text Box 15">
          <a:extLst>
            <a:ext uri="{FF2B5EF4-FFF2-40B4-BE49-F238E27FC236}">
              <a16:creationId xmlns:a16="http://schemas.microsoft.com/office/drawing/2014/main" id="{00000000-0008-0000-04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9" name="Text Box 15">
          <a:extLst>
            <a:ext uri="{FF2B5EF4-FFF2-40B4-BE49-F238E27FC236}">
              <a16:creationId xmlns:a16="http://schemas.microsoft.com/office/drawing/2014/main" id="{00000000-0008-0000-04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0" name="Text Box 15">
          <a:extLst>
            <a:ext uri="{FF2B5EF4-FFF2-40B4-BE49-F238E27FC236}">
              <a16:creationId xmlns:a16="http://schemas.microsoft.com/office/drawing/2014/main" id="{00000000-0008-0000-04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1" name="Text Box 15">
          <a:extLst>
            <a:ext uri="{FF2B5EF4-FFF2-40B4-BE49-F238E27FC236}">
              <a16:creationId xmlns:a16="http://schemas.microsoft.com/office/drawing/2014/main" id="{00000000-0008-0000-04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2" name="Text Box 15">
          <a:extLst>
            <a:ext uri="{FF2B5EF4-FFF2-40B4-BE49-F238E27FC236}">
              <a16:creationId xmlns:a16="http://schemas.microsoft.com/office/drawing/2014/main" id="{00000000-0008-0000-04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3" name="Text Box 15">
          <a:extLst>
            <a:ext uri="{FF2B5EF4-FFF2-40B4-BE49-F238E27FC236}">
              <a16:creationId xmlns:a16="http://schemas.microsoft.com/office/drawing/2014/main" id="{00000000-0008-0000-04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4" name="Text Box 15">
          <a:extLst>
            <a:ext uri="{FF2B5EF4-FFF2-40B4-BE49-F238E27FC236}">
              <a16:creationId xmlns:a16="http://schemas.microsoft.com/office/drawing/2014/main" id="{00000000-0008-0000-04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5" name="Text Box 15">
          <a:extLst>
            <a:ext uri="{FF2B5EF4-FFF2-40B4-BE49-F238E27FC236}">
              <a16:creationId xmlns:a16="http://schemas.microsoft.com/office/drawing/2014/main" id="{00000000-0008-0000-04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6" name="Text Box 15">
          <a:extLst>
            <a:ext uri="{FF2B5EF4-FFF2-40B4-BE49-F238E27FC236}">
              <a16:creationId xmlns:a16="http://schemas.microsoft.com/office/drawing/2014/main" id="{00000000-0008-0000-04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7" name="Text Box 15">
          <a:extLst>
            <a:ext uri="{FF2B5EF4-FFF2-40B4-BE49-F238E27FC236}">
              <a16:creationId xmlns:a16="http://schemas.microsoft.com/office/drawing/2014/main" id="{00000000-0008-0000-04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8" name="Text Box 15">
          <a:extLst>
            <a:ext uri="{FF2B5EF4-FFF2-40B4-BE49-F238E27FC236}">
              <a16:creationId xmlns:a16="http://schemas.microsoft.com/office/drawing/2014/main" id="{00000000-0008-0000-04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9" name="Text Box 15">
          <a:extLst>
            <a:ext uri="{FF2B5EF4-FFF2-40B4-BE49-F238E27FC236}">
              <a16:creationId xmlns:a16="http://schemas.microsoft.com/office/drawing/2014/main" id="{00000000-0008-0000-04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0" name="Text Box 15">
          <a:extLst>
            <a:ext uri="{FF2B5EF4-FFF2-40B4-BE49-F238E27FC236}">
              <a16:creationId xmlns:a16="http://schemas.microsoft.com/office/drawing/2014/main" id="{00000000-0008-0000-04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1" name="Text Box 15">
          <a:extLst>
            <a:ext uri="{FF2B5EF4-FFF2-40B4-BE49-F238E27FC236}">
              <a16:creationId xmlns:a16="http://schemas.microsoft.com/office/drawing/2014/main" id="{00000000-0008-0000-04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2" name="Text Box 15">
          <a:extLst>
            <a:ext uri="{FF2B5EF4-FFF2-40B4-BE49-F238E27FC236}">
              <a16:creationId xmlns:a16="http://schemas.microsoft.com/office/drawing/2014/main" id="{00000000-0008-0000-04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3" name="Text Box 15">
          <a:extLst>
            <a:ext uri="{FF2B5EF4-FFF2-40B4-BE49-F238E27FC236}">
              <a16:creationId xmlns:a16="http://schemas.microsoft.com/office/drawing/2014/main" id="{00000000-0008-0000-04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4" name="Text Box 15">
          <a:extLst>
            <a:ext uri="{FF2B5EF4-FFF2-40B4-BE49-F238E27FC236}">
              <a16:creationId xmlns:a16="http://schemas.microsoft.com/office/drawing/2014/main" id="{00000000-0008-0000-04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5" name="Text Box 15">
          <a:extLst>
            <a:ext uri="{FF2B5EF4-FFF2-40B4-BE49-F238E27FC236}">
              <a16:creationId xmlns:a16="http://schemas.microsoft.com/office/drawing/2014/main" id="{00000000-0008-0000-04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6" name="Text Box 15">
          <a:extLst>
            <a:ext uri="{FF2B5EF4-FFF2-40B4-BE49-F238E27FC236}">
              <a16:creationId xmlns:a16="http://schemas.microsoft.com/office/drawing/2014/main" id="{00000000-0008-0000-04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7" name="Text Box 15">
          <a:extLst>
            <a:ext uri="{FF2B5EF4-FFF2-40B4-BE49-F238E27FC236}">
              <a16:creationId xmlns:a16="http://schemas.microsoft.com/office/drawing/2014/main" id="{00000000-0008-0000-04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8" name="Text Box 15">
          <a:extLst>
            <a:ext uri="{FF2B5EF4-FFF2-40B4-BE49-F238E27FC236}">
              <a16:creationId xmlns:a16="http://schemas.microsoft.com/office/drawing/2014/main" id="{00000000-0008-0000-04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9" name="Text Box 15">
          <a:extLst>
            <a:ext uri="{FF2B5EF4-FFF2-40B4-BE49-F238E27FC236}">
              <a16:creationId xmlns:a16="http://schemas.microsoft.com/office/drawing/2014/main" id="{00000000-0008-0000-04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0" name="Text Box 15">
          <a:extLst>
            <a:ext uri="{FF2B5EF4-FFF2-40B4-BE49-F238E27FC236}">
              <a16:creationId xmlns:a16="http://schemas.microsoft.com/office/drawing/2014/main" id="{00000000-0008-0000-04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1" name="Text Box 15">
          <a:extLst>
            <a:ext uri="{FF2B5EF4-FFF2-40B4-BE49-F238E27FC236}">
              <a16:creationId xmlns:a16="http://schemas.microsoft.com/office/drawing/2014/main" id="{00000000-0008-0000-04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2" name="Text Box 15">
          <a:extLst>
            <a:ext uri="{FF2B5EF4-FFF2-40B4-BE49-F238E27FC236}">
              <a16:creationId xmlns:a16="http://schemas.microsoft.com/office/drawing/2014/main" id="{00000000-0008-0000-04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3" name="Text Box 15">
          <a:extLst>
            <a:ext uri="{FF2B5EF4-FFF2-40B4-BE49-F238E27FC236}">
              <a16:creationId xmlns:a16="http://schemas.microsoft.com/office/drawing/2014/main" id="{00000000-0008-0000-04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4" name="Text Box 15">
          <a:extLst>
            <a:ext uri="{FF2B5EF4-FFF2-40B4-BE49-F238E27FC236}">
              <a16:creationId xmlns:a16="http://schemas.microsoft.com/office/drawing/2014/main" id="{00000000-0008-0000-04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5" name="Text Box 15">
          <a:extLst>
            <a:ext uri="{FF2B5EF4-FFF2-40B4-BE49-F238E27FC236}">
              <a16:creationId xmlns:a16="http://schemas.microsoft.com/office/drawing/2014/main" id="{00000000-0008-0000-04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6" name="Text Box 15">
          <a:extLst>
            <a:ext uri="{FF2B5EF4-FFF2-40B4-BE49-F238E27FC236}">
              <a16:creationId xmlns:a16="http://schemas.microsoft.com/office/drawing/2014/main" id="{00000000-0008-0000-04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7" name="Text Box 15">
          <a:extLst>
            <a:ext uri="{FF2B5EF4-FFF2-40B4-BE49-F238E27FC236}">
              <a16:creationId xmlns:a16="http://schemas.microsoft.com/office/drawing/2014/main" id="{00000000-0008-0000-04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8" name="Text Box 15">
          <a:extLst>
            <a:ext uri="{FF2B5EF4-FFF2-40B4-BE49-F238E27FC236}">
              <a16:creationId xmlns:a16="http://schemas.microsoft.com/office/drawing/2014/main" id="{00000000-0008-0000-04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9" name="Text Box 15">
          <a:extLst>
            <a:ext uri="{FF2B5EF4-FFF2-40B4-BE49-F238E27FC236}">
              <a16:creationId xmlns:a16="http://schemas.microsoft.com/office/drawing/2014/main" id="{00000000-0008-0000-04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0" name="Text Box 15">
          <a:extLst>
            <a:ext uri="{FF2B5EF4-FFF2-40B4-BE49-F238E27FC236}">
              <a16:creationId xmlns:a16="http://schemas.microsoft.com/office/drawing/2014/main" id="{00000000-0008-0000-04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1" name="Text Box 15">
          <a:extLst>
            <a:ext uri="{FF2B5EF4-FFF2-40B4-BE49-F238E27FC236}">
              <a16:creationId xmlns:a16="http://schemas.microsoft.com/office/drawing/2014/main" id="{00000000-0008-0000-04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2" name="Text Box 15">
          <a:extLst>
            <a:ext uri="{FF2B5EF4-FFF2-40B4-BE49-F238E27FC236}">
              <a16:creationId xmlns:a16="http://schemas.microsoft.com/office/drawing/2014/main" id="{00000000-0008-0000-04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3" name="Text Box 15">
          <a:extLst>
            <a:ext uri="{FF2B5EF4-FFF2-40B4-BE49-F238E27FC236}">
              <a16:creationId xmlns:a16="http://schemas.microsoft.com/office/drawing/2014/main" id="{00000000-0008-0000-04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4" name="Text Box 15">
          <a:extLst>
            <a:ext uri="{FF2B5EF4-FFF2-40B4-BE49-F238E27FC236}">
              <a16:creationId xmlns:a16="http://schemas.microsoft.com/office/drawing/2014/main" id="{00000000-0008-0000-04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5" name="Text Box 15">
          <a:extLst>
            <a:ext uri="{FF2B5EF4-FFF2-40B4-BE49-F238E27FC236}">
              <a16:creationId xmlns:a16="http://schemas.microsoft.com/office/drawing/2014/main" id="{00000000-0008-0000-04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6" name="Text Box 15">
          <a:extLst>
            <a:ext uri="{FF2B5EF4-FFF2-40B4-BE49-F238E27FC236}">
              <a16:creationId xmlns:a16="http://schemas.microsoft.com/office/drawing/2014/main" id="{00000000-0008-0000-04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7" name="Text Box 15">
          <a:extLst>
            <a:ext uri="{FF2B5EF4-FFF2-40B4-BE49-F238E27FC236}">
              <a16:creationId xmlns:a16="http://schemas.microsoft.com/office/drawing/2014/main" id="{00000000-0008-0000-04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8" name="Text Box 15">
          <a:extLst>
            <a:ext uri="{FF2B5EF4-FFF2-40B4-BE49-F238E27FC236}">
              <a16:creationId xmlns:a16="http://schemas.microsoft.com/office/drawing/2014/main" id="{00000000-0008-0000-04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9" name="Text Box 15">
          <a:extLst>
            <a:ext uri="{FF2B5EF4-FFF2-40B4-BE49-F238E27FC236}">
              <a16:creationId xmlns:a16="http://schemas.microsoft.com/office/drawing/2014/main" id="{00000000-0008-0000-04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0" name="Text Box 15">
          <a:extLst>
            <a:ext uri="{FF2B5EF4-FFF2-40B4-BE49-F238E27FC236}">
              <a16:creationId xmlns:a16="http://schemas.microsoft.com/office/drawing/2014/main" id="{00000000-0008-0000-04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1" name="Text Box 15">
          <a:extLst>
            <a:ext uri="{FF2B5EF4-FFF2-40B4-BE49-F238E27FC236}">
              <a16:creationId xmlns:a16="http://schemas.microsoft.com/office/drawing/2014/main" id="{00000000-0008-0000-04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2" name="Text Box 15">
          <a:extLst>
            <a:ext uri="{FF2B5EF4-FFF2-40B4-BE49-F238E27FC236}">
              <a16:creationId xmlns:a16="http://schemas.microsoft.com/office/drawing/2014/main" id="{00000000-0008-0000-04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3" name="Text Box 15">
          <a:extLst>
            <a:ext uri="{FF2B5EF4-FFF2-40B4-BE49-F238E27FC236}">
              <a16:creationId xmlns:a16="http://schemas.microsoft.com/office/drawing/2014/main" id="{00000000-0008-0000-04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4" name="Text Box 15">
          <a:extLst>
            <a:ext uri="{FF2B5EF4-FFF2-40B4-BE49-F238E27FC236}">
              <a16:creationId xmlns:a16="http://schemas.microsoft.com/office/drawing/2014/main" id="{00000000-0008-0000-04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5" name="Text Box 15">
          <a:extLst>
            <a:ext uri="{FF2B5EF4-FFF2-40B4-BE49-F238E27FC236}">
              <a16:creationId xmlns:a16="http://schemas.microsoft.com/office/drawing/2014/main" id="{00000000-0008-0000-04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6" name="Text Box 15">
          <a:extLst>
            <a:ext uri="{FF2B5EF4-FFF2-40B4-BE49-F238E27FC236}">
              <a16:creationId xmlns:a16="http://schemas.microsoft.com/office/drawing/2014/main" id="{00000000-0008-0000-04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7" name="Text Box 15">
          <a:extLst>
            <a:ext uri="{FF2B5EF4-FFF2-40B4-BE49-F238E27FC236}">
              <a16:creationId xmlns:a16="http://schemas.microsoft.com/office/drawing/2014/main" id="{00000000-0008-0000-04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8" name="Text Box 15">
          <a:extLst>
            <a:ext uri="{FF2B5EF4-FFF2-40B4-BE49-F238E27FC236}">
              <a16:creationId xmlns:a16="http://schemas.microsoft.com/office/drawing/2014/main" id="{00000000-0008-0000-04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9" name="Text Box 15">
          <a:extLst>
            <a:ext uri="{FF2B5EF4-FFF2-40B4-BE49-F238E27FC236}">
              <a16:creationId xmlns:a16="http://schemas.microsoft.com/office/drawing/2014/main" id="{00000000-0008-0000-04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0" name="Text Box 15">
          <a:extLst>
            <a:ext uri="{FF2B5EF4-FFF2-40B4-BE49-F238E27FC236}">
              <a16:creationId xmlns:a16="http://schemas.microsoft.com/office/drawing/2014/main" id="{00000000-0008-0000-04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1" name="Text Box 15">
          <a:extLst>
            <a:ext uri="{FF2B5EF4-FFF2-40B4-BE49-F238E27FC236}">
              <a16:creationId xmlns:a16="http://schemas.microsoft.com/office/drawing/2014/main" id="{00000000-0008-0000-04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2" name="Text Box 15">
          <a:extLst>
            <a:ext uri="{FF2B5EF4-FFF2-40B4-BE49-F238E27FC236}">
              <a16:creationId xmlns:a16="http://schemas.microsoft.com/office/drawing/2014/main" id="{00000000-0008-0000-04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3" name="Text Box 15">
          <a:extLst>
            <a:ext uri="{FF2B5EF4-FFF2-40B4-BE49-F238E27FC236}">
              <a16:creationId xmlns:a16="http://schemas.microsoft.com/office/drawing/2014/main" id="{00000000-0008-0000-04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4" name="Text Box 15">
          <a:extLst>
            <a:ext uri="{FF2B5EF4-FFF2-40B4-BE49-F238E27FC236}">
              <a16:creationId xmlns:a16="http://schemas.microsoft.com/office/drawing/2014/main" id="{00000000-0008-0000-04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5" name="Text Box 15">
          <a:extLst>
            <a:ext uri="{FF2B5EF4-FFF2-40B4-BE49-F238E27FC236}">
              <a16:creationId xmlns:a16="http://schemas.microsoft.com/office/drawing/2014/main" id="{00000000-0008-0000-04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6" name="Text Box 15">
          <a:extLst>
            <a:ext uri="{FF2B5EF4-FFF2-40B4-BE49-F238E27FC236}">
              <a16:creationId xmlns:a16="http://schemas.microsoft.com/office/drawing/2014/main" id="{00000000-0008-0000-04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7" name="Text Box 15">
          <a:extLst>
            <a:ext uri="{FF2B5EF4-FFF2-40B4-BE49-F238E27FC236}">
              <a16:creationId xmlns:a16="http://schemas.microsoft.com/office/drawing/2014/main" id="{00000000-0008-0000-04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8" name="Text Box 15">
          <a:extLst>
            <a:ext uri="{FF2B5EF4-FFF2-40B4-BE49-F238E27FC236}">
              <a16:creationId xmlns:a16="http://schemas.microsoft.com/office/drawing/2014/main" id="{00000000-0008-0000-04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9" name="Text Box 15">
          <a:extLst>
            <a:ext uri="{FF2B5EF4-FFF2-40B4-BE49-F238E27FC236}">
              <a16:creationId xmlns:a16="http://schemas.microsoft.com/office/drawing/2014/main" id="{00000000-0008-0000-04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0" name="Text Box 15">
          <a:extLst>
            <a:ext uri="{FF2B5EF4-FFF2-40B4-BE49-F238E27FC236}">
              <a16:creationId xmlns:a16="http://schemas.microsoft.com/office/drawing/2014/main" id="{00000000-0008-0000-04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1" name="Text Box 15">
          <a:extLst>
            <a:ext uri="{FF2B5EF4-FFF2-40B4-BE49-F238E27FC236}">
              <a16:creationId xmlns:a16="http://schemas.microsoft.com/office/drawing/2014/main" id="{00000000-0008-0000-04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2" name="Text Box 15">
          <a:extLst>
            <a:ext uri="{FF2B5EF4-FFF2-40B4-BE49-F238E27FC236}">
              <a16:creationId xmlns:a16="http://schemas.microsoft.com/office/drawing/2014/main" id="{00000000-0008-0000-04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3" name="Text Box 15">
          <a:extLst>
            <a:ext uri="{FF2B5EF4-FFF2-40B4-BE49-F238E27FC236}">
              <a16:creationId xmlns:a16="http://schemas.microsoft.com/office/drawing/2014/main" id="{00000000-0008-0000-04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4" name="Text Box 15">
          <a:extLst>
            <a:ext uri="{FF2B5EF4-FFF2-40B4-BE49-F238E27FC236}">
              <a16:creationId xmlns:a16="http://schemas.microsoft.com/office/drawing/2014/main" id="{00000000-0008-0000-04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5" name="Text Box 15">
          <a:extLst>
            <a:ext uri="{FF2B5EF4-FFF2-40B4-BE49-F238E27FC236}">
              <a16:creationId xmlns:a16="http://schemas.microsoft.com/office/drawing/2014/main" id="{00000000-0008-0000-04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6" name="Text Box 15">
          <a:extLst>
            <a:ext uri="{FF2B5EF4-FFF2-40B4-BE49-F238E27FC236}">
              <a16:creationId xmlns:a16="http://schemas.microsoft.com/office/drawing/2014/main" id="{00000000-0008-0000-04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7" name="Text Box 15">
          <a:extLst>
            <a:ext uri="{FF2B5EF4-FFF2-40B4-BE49-F238E27FC236}">
              <a16:creationId xmlns:a16="http://schemas.microsoft.com/office/drawing/2014/main" id="{00000000-0008-0000-04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8" name="Text Box 15">
          <a:extLst>
            <a:ext uri="{FF2B5EF4-FFF2-40B4-BE49-F238E27FC236}">
              <a16:creationId xmlns:a16="http://schemas.microsoft.com/office/drawing/2014/main" id="{00000000-0008-0000-04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9" name="Text Box 15">
          <a:extLst>
            <a:ext uri="{FF2B5EF4-FFF2-40B4-BE49-F238E27FC236}">
              <a16:creationId xmlns:a16="http://schemas.microsoft.com/office/drawing/2014/main" id="{00000000-0008-0000-04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0" name="Text Box 15">
          <a:extLst>
            <a:ext uri="{FF2B5EF4-FFF2-40B4-BE49-F238E27FC236}">
              <a16:creationId xmlns:a16="http://schemas.microsoft.com/office/drawing/2014/main" id="{00000000-0008-0000-04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1" name="Text Box 15">
          <a:extLst>
            <a:ext uri="{FF2B5EF4-FFF2-40B4-BE49-F238E27FC236}">
              <a16:creationId xmlns:a16="http://schemas.microsoft.com/office/drawing/2014/main" id="{00000000-0008-0000-04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2" name="Text Box 15">
          <a:extLst>
            <a:ext uri="{FF2B5EF4-FFF2-40B4-BE49-F238E27FC236}">
              <a16:creationId xmlns:a16="http://schemas.microsoft.com/office/drawing/2014/main" id="{00000000-0008-0000-04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3" name="Text Box 15">
          <a:extLst>
            <a:ext uri="{FF2B5EF4-FFF2-40B4-BE49-F238E27FC236}">
              <a16:creationId xmlns:a16="http://schemas.microsoft.com/office/drawing/2014/main" id="{00000000-0008-0000-04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4" name="Text Box 15">
          <a:extLst>
            <a:ext uri="{FF2B5EF4-FFF2-40B4-BE49-F238E27FC236}">
              <a16:creationId xmlns:a16="http://schemas.microsoft.com/office/drawing/2014/main" id="{00000000-0008-0000-04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5" name="Text Box 15">
          <a:extLst>
            <a:ext uri="{FF2B5EF4-FFF2-40B4-BE49-F238E27FC236}">
              <a16:creationId xmlns:a16="http://schemas.microsoft.com/office/drawing/2014/main" id="{00000000-0008-0000-04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6" name="Text Box 15">
          <a:extLst>
            <a:ext uri="{FF2B5EF4-FFF2-40B4-BE49-F238E27FC236}">
              <a16:creationId xmlns:a16="http://schemas.microsoft.com/office/drawing/2014/main" id="{00000000-0008-0000-04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7" name="Text Box 15">
          <a:extLst>
            <a:ext uri="{FF2B5EF4-FFF2-40B4-BE49-F238E27FC236}">
              <a16:creationId xmlns:a16="http://schemas.microsoft.com/office/drawing/2014/main" id="{00000000-0008-0000-04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8" name="Text Box 15">
          <a:extLst>
            <a:ext uri="{FF2B5EF4-FFF2-40B4-BE49-F238E27FC236}">
              <a16:creationId xmlns:a16="http://schemas.microsoft.com/office/drawing/2014/main" id="{00000000-0008-0000-04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9" name="Text Box 15">
          <a:extLst>
            <a:ext uri="{FF2B5EF4-FFF2-40B4-BE49-F238E27FC236}">
              <a16:creationId xmlns:a16="http://schemas.microsoft.com/office/drawing/2014/main" id="{00000000-0008-0000-04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0" name="Text Box 15">
          <a:extLst>
            <a:ext uri="{FF2B5EF4-FFF2-40B4-BE49-F238E27FC236}">
              <a16:creationId xmlns:a16="http://schemas.microsoft.com/office/drawing/2014/main" id="{00000000-0008-0000-04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1" name="Text Box 15">
          <a:extLst>
            <a:ext uri="{FF2B5EF4-FFF2-40B4-BE49-F238E27FC236}">
              <a16:creationId xmlns:a16="http://schemas.microsoft.com/office/drawing/2014/main" id="{00000000-0008-0000-04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2" name="Text Box 15">
          <a:extLst>
            <a:ext uri="{FF2B5EF4-FFF2-40B4-BE49-F238E27FC236}">
              <a16:creationId xmlns:a16="http://schemas.microsoft.com/office/drawing/2014/main" id="{00000000-0008-0000-04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3" name="Text Box 15">
          <a:extLst>
            <a:ext uri="{FF2B5EF4-FFF2-40B4-BE49-F238E27FC236}">
              <a16:creationId xmlns:a16="http://schemas.microsoft.com/office/drawing/2014/main" id="{00000000-0008-0000-04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4" name="Text Box 15">
          <a:extLst>
            <a:ext uri="{FF2B5EF4-FFF2-40B4-BE49-F238E27FC236}">
              <a16:creationId xmlns:a16="http://schemas.microsoft.com/office/drawing/2014/main" id="{00000000-0008-0000-04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5" name="Text Box 15">
          <a:extLst>
            <a:ext uri="{FF2B5EF4-FFF2-40B4-BE49-F238E27FC236}">
              <a16:creationId xmlns:a16="http://schemas.microsoft.com/office/drawing/2014/main" id="{00000000-0008-0000-04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6" name="Text Box 15">
          <a:extLst>
            <a:ext uri="{FF2B5EF4-FFF2-40B4-BE49-F238E27FC236}">
              <a16:creationId xmlns:a16="http://schemas.microsoft.com/office/drawing/2014/main" id="{00000000-0008-0000-04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7" name="Text Box 15">
          <a:extLst>
            <a:ext uri="{FF2B5EF4-FFF2-40B4-BE49-F238E27FC236}">
              <a16:creationId xmlns:a16="http://schemas.microsoft.com/office/drawing/2014/main" id="{00000000-0008-0000-04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8" name="Text Box 15">
          <a:extLst>
            <a:ext uri="{FF2B5EF4-FFF2-40B4-BE49-F238E27FC236}">
              <a16:creationId xmlns:a16="http://schemas.microsoft.com/office/drawing/2014/main" id="{00000000-0008-0000-04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9" name="Text Box 15">
          <a:extLst>
            <a:ext uri="{FF2B5EF4-FFF2-40B4-BE49-F238E27FC236}">
              <a16:creationId xmlns:a16="http://schemas.microsoft.com/office/drawing/2014/main" id="{00000000-0008-0000-04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0" name="Text Box 15">
          <a:extLst>
            <a:ext uri="{FF2B5EF4-FFF2-40B4-BE49-F238E27FC236}">
              <a16:creationId xmlns:a16="http://schemas.microsoft.com/office/drawing/2014/main" id="{00000000-0008-0000-04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1" name="Text Box 15">
          <a:extLst>
            <a:ext uri="{FF2B5EF4-FFF2-40B4-BE49-F238E27FC236}">
              <a16:creationId xmlns:a16="http://schemas.microsoft.com/office/drawing/2014/main" id="{00000000-0008-0000-04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2" name="Text Box 15">
          <a:extLst>
            <a:ext uri="{FF2B5EF4-FFF2-40B4-BE49-F238E27FC236}">
              <a16:creationId xmlns:a16="http://schemas.microsoft.com/office/drawing/2014/main" id="{00000000-0008-0000-04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3" name="Text Box 15">
          <a:extLst>
            <a:ext uri="{FF2B5EF4-FFF2-40B4-BE49-F238E27FC236}">
              <a16:creationId xmlns:a16="http://schemas.microsoft.com/office/drawing/2014/main" id="{00000000-0008-0000-04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4" name="Text Box 15">
          <a:extLst>
            <a:ext uri="{FF2B5EF4-FFF2-40B4-BE49-F238E27FC236}">
              <a16:creationId xmlns:a16="http://schemas.microsoft.com/office/drawing/2014/main" id="{00000000-0008-0000-04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5" name="Text Box 15">
          <a:extLst>
            <a:ext uri="{FF2B5EF4-FFF2-40B4-BE49-F238E27FC236}">
              <a16:creationId xmlns:a16="http://schemas.microsoft.com/office/drawing/2014/main" id="{00000000-0008-0000-04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6" name="Text Box 15">
          <a:extLst>
            <a:ext uri="{FF2B5EF4-FFF2-40B4-BE49-F238E27FC236}">
              <a16:creationId xmlns:a16="http://schemas.microsoft.com/office/drawing/2014/main" id="{00000000-0008-0000-04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7" name="Text Box 15">
          <a:extLst>
            <a:ext uri="{FF2B5EF4-FFF2-40B4-BE49-F238E27FC236}">
              <a16:creationId xmlns:a16="http://schemas.microsoft.com/office/drawing/2014/main" id="{00000000-0008-0000-04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8" name="Text Box 15">
          <a:extLst>
            <a:ext uri="{FF2B5EF4-FFF2-40B4-BE49-F238E27FC236}">
              <a16:creationId xmlns:a16="http://schemas.microsoft.com/office/drawing/2014/main" id="{00000000-0008-0000-04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9" name="Text Box 15">
          <a:extLst>
            <a:ext uri="{FF2B5EF4-FFF2-40B4-BE49-F238E27FC236}">
              <a16:creationId xmlns:a16="http://schemas.microsoft.com/office/drawing/2014/main" id="{00000000-0008-0000-04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0" name="Text Box 15">
          <a:extLst>
            <a:ext uri="{FF2B5EF4-FFF2-40B4-BE49-F238E27FC236}">
              <a16:creationId xmlns:a16="http://schemas.microsoft.com/office/drawing/2014/main" id="{00000000-0008-0000-04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1" name="Text Box 15">
          <a:extLst>
            <a:ext uri="{FF2B5EF4-FFF2-40B4-BE49-F238E27FC236}">
              <a16:creationId xmlns:a16="http://schemas.microsoft.com/office/drawing/2014/main" id="{00000000-0008-0000-04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2" name="Text Box 15">
          <a:extLst>
            <a:ext uri="{FF2B5EF4-FFF2-40B4-BE49-F238E27FC236}">
              <a16:creationId xmlns:a16="http://schemas.microsoft.com/office/drawing/2014/main" id="{00000000-0008-0000-04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3" name="Text Box 15">
          <a:extLst>
            <a:ext uri="{FF2B5EF4-FFF2-40B4-BE49-F238E27FC236}">
              <a16:creationId xmlns:a16="http://schemas.microsoft.com/office/drawing/2014/main" id="{00000000-0008-0000-04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4" name="Text Box 15">
          <a:extLst>
            <a:ext uri="{FF2B5EF4-FFF2-40B4-BE49-F238E27FC236}">
              <a16:creationId xmlns:a16="http://schemas.microsoft.com/office/drawing/2014/main" id="{00000000-0008-0000-04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5" name="Text Box 15">
          <a:extLst>
            <a:ext uri="{FF2B5EF4-FFF2-40B4-BE49-F238E27FC236}">
              <a16:creationId xmlns:a16="http://schemas.microsoft.com/office/drawing/2014/main" id="{00000000-0008-0000-04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6" name="Text Box 15">
          <a:extLst>
            <a:ext uri="{FF2B5EF4-FFF2-40B4-BE49-F238E27FC236}">
              <a16:creationId xmlns:a16="http://schemas.microsoft.com/office/drawing/2014/main" id="{00000000-0008-0000-04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7" name="Text Box 15">
          <a:extLst>
            <a:ext uri="{FF2B5EF4-FFF2-40B4-BE49-F238E27FC236}">
              <a16:creationId xmlns:a16="http://schemas.microsoft.com/office/drawing/2014/main" id="{00000000-0008-0000-04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8" name="Text Box 15">
          <a:extLst>
            <a:ext uri="{FF2B5EF4-FFF2-40B4-BE49-F238E27FC236}">
              <a16:creationId xmlns:a16="http://schemas.microsoft.com/office/drawing/2014/main" id="{00000000-0008-0000-04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9" name="Text Box 15">
          <a:extLst>
            <a:ext uri="{FF2B5EF4-FFF2-40B4-BE49-F238E27FC236}">
              <a16:creationId xmlns:a16="http://schemas.microsoft.com/office/drawing/2014/main" id="{00000000-0008-0000-04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0" name="Text Box 15">
          <a:extLst>
            <a:ext uri="{FF2B5EF4-FFF2-40B4-BE49-F238E27FC236}">
              <a16:creationId xmlns:a16="http://schemas.microsoft.com/office/drawing/2014/main" id="{00000000-0008-0000-04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1" name="Text Box 15">
          <a:extLst>
            <a:ext uri="{FF2B5EF4-FFF2-40B4-BE49-F238E27FC236}">
              <a16:creationId xmlns:a16="http://schemas.microsoft.com/office/drawing/2014/main" id="{00000000-0008-0000-04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2" name="Text Box 15">
          <a:extLst>
            <a:ext uri="{FF2B5EF4-FFF2-40B4-BE49-F238E27FC236}">
              <a16:creationId xmlns:a16="http://schemas.microsoft.com/office/drawing/2014/main" id="{00000000-0008-0000-04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3" name="Text Box 15">
          <a:extLst>
            <a:ext uri="{FF2B5EF4-FFF2-40B4-BE49-F238E27FC236}">
              <a16:creationId xmlns:a16="http://schemas.microsoft.com/office/drawing/2014/main" id="{00000000-0008-0000-04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4" name="Text Box 15">
          <a:extLst>
            <a:ext uri="{FF2B5EF4-FFF2-40B4-BE49-F238E27FC236}">
              <a16:creationId xmlns:a16="http://schemas.microsoft.com/office/drawing/2014/main" id="{00000000-0008-0000-04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5" name="Text Box 15">
          <a:extLst>
            <a:ext uri="{FF2B5EF4-FFF2-40B4-BE49-F238E27FC236}">
              <a16:creationId xmlns:a16="http://schemas.microsoft.com/office/drawing/2014/main" id="{00000000-0008-0000-04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6" name="Text Box 15">
          <a:extLst>
            <a:ext uri="{FF2B5EF4-FFF2-40B4-BE49-F238E27FC236}">
              <a16:creationId xmlns:a16="http://schemas.microsoft.com/office/drawing/2014/main" id="{00000000-0008-0000-04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7" name="Text Box 15">
          <a:extLst>
            <a:ext uri="{FF2B5EF4-FFF2-40B4-BE49-F238E27FC236}">
              <a16:creationId xmlns:a16="http://schemas.microsoft.com/office/drawing/2014/main" id="{00000000-0008-0000-04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8" name="Text Box 15">
          <a:extLst>
            <a:ext uri="{FF2B5EF4-FFF2-40B4-BE49-F238E27FC236}">
              <a16:creationId xmlns:a16="http://schemas.microsoft.com/office/drawing/2014/main" id="{00000000-0008-0000-04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9" name="Text Box 15">
          <a:extLst>
            <a:ext uri="{FF2B5EF4-FFF2-40B4-BE49-F238E27FC236}">
              <a16:creationId xmlns:a16="http://schemas.microsoft.com/office/drawing/2014/main" id="{00000000-0008-0000-04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0" name="Text Box 15">
          <a:extLst>
            <a:ext uri="{FF2B5EF4-FFF2-40B4-BE49-F238E27FC236}">
              <a16:creationId xmlns:a16="http://schemas.microsoft.com/office/drawing/2014/main" id="{00000000-0008-0000-04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1" name="Text Box 15">
          <a:extLst>
            <a:ext uri="{FF2B5EF4-FFF2-40B4-BE49-F238E27FC236}">
              <a16:creationId xmlns:a16="http://schemas.microsoft.com/office/drawing/2014/main" id="{00000000-0008-0000-04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2" name="Text Box 15">
          <a:extLst>
            <a:ext uri="{FF2B5EF4-FFF2-40B4-BE49-F238E27FC236}">
              <a16:creationId xmlns:a16="http://schemas.microsoft.com/office/drawing/2014/main" id="{00000000-0008-0000-04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3" name="Text Box 15">
          <a:extLst>
            <a:ext uri="{FF2B5EF4-FFF2-40B4-BE49-F238E27FC236}">
              <a16:creationId xmlns:a16="http://schemas.microsoft.com/office/drawing/2014/main" id="{00000000-0008-0000-04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4" name="Text Box 15">
          <a:extLst>
            <a:ext uri="{FF2B5EF4-FFF2-40B4-BE49-F238E27FC236}">
              <a16:creationId xmlns:a16="http://schemas.microsoft.com/office/drawing/2014/main" id="{00000000-0008-0000-04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5" name="Text Box 15">
          <a:extLst>
            <a:ext uri="{FF2B5EF4-FFF2-40B4-BE49-F238E27FC236}">
              <a16:creationId xmlns:a16="http://schemas.microsoft.com/office/drawing/2014/main" id="{00000000-0008-0000-04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6" name="Text Box 15">
          <a:extLst>
            <a:ext uri="{FF2B5EF4-FFF2-40B4-BE49-F238E27FC236}">
              <a16:creationId xmlns:a16="http://schemas.microsoft.com/office/drawing/2014/main" id="{00000000-0008-0000-04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7" name="Text Box 15">
          <a:extLst>
            <a:ext uri="{FF2B5EF4-FFF2-40B4-BE49-F238E27FC236}">
              <a16:creationId xmlns:a16="http://schemas.microsoft.com/office/drawing/2014/main" id="{00000000-0008-0000-04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8" name="Text Box 15">
          <a:extLst>
            <a:ext uri="{FF2B5EF4-FFF2-40B4-BE49-F238E27FC236}">
              <a16:creationId xmlns:a16="http://schemas.microsoft.com/office/drawing/2014/main" id="{00000000-0008-0000-04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9" name="Text Box 15">
          <a:extLst>
            <a:ext uri="{FF2B5EF4-FFF2-40B4-BE49-F238E27FC236}">
              <a16:creationId xmlns:a16="http://schemas.microsoft.com/office/drawing/2014/main" id="{00000000-0008-0000-04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0" name="Text Box 15">
          <a:extLst>
            <a:ext uri="{FF2B5EF4-FFF2-40B4-BE49-F238E27FC236}">
              <a16:creationId xmlns:a16="http://schemas.microsoft.com/office/drawing/2014/main" id="{00000000-0008-0000-04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1" name="Text Box 15">
          <a:extLst>
            <a:ext uri="{FF2B5EF4-FFF2-40B4-BE49-F238E27FC236}">
              <a16:creationId xmlns:a16="http://schemas.microsoft.com/office/drawing/2014/main" id="{00000000-0008-0000-04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2" name="Text Box 15">
          <a:extLst>
            <a:ext uri="{FF2B5EF4-FFF2-40B4-BE49-F238E27FC236}">
              <a16:creationId xmlns:a16="http://schemas.microsoft.com/office/drawing/2014/main" id="{00000000-0008-0000-04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3" name="Text Box 15">
          <a:extLst>
            <a:ext uri="{FF2B5EF4-FFF2-40B4-BE49-F238E27FC236}">
              <a16:creationId xmlns:a16="http://schemas.microsoft.com/office/drawing/2014/main" id="{00000000-0008-0000-04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4" name="Text Box 15">
          <a:extLst>
            <a:ext uri="{FF2B5EF4-FFF2-40B4-BE49-F238E27FC236}">
              <a16:creationId xmlns:a16="http://schemas.microsoft.com/office/drawing/2014/main" id="{00000000-0008-0000-04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5" name="Text Box 15">
          <a:extLst>
            <a:ext uri="{FF2B5EF4-FFF2-40B4-BE49-F238E27FC236}">
              <a16:creationId xmlns:a16="http://schemas.microsoft.com/office/drawing/2014/main" id="{00000000-0008-0000-04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6" name="Text Box 15">
          <a:extLst>
            <a:ext uri="{FF2B5EF4-FFF2-40B4-BE49-F238E27FC236}">
              <a16:creationId xmlns:a16="http://schemas.microsoft.com/office/drawing/2014/main" id="{00000000-0008-0000-04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7" name="Text Box 15">
          <a:extLst>
            <a:ext uri="{FF2B5EF4-FFF2-40B4-BE49-F238E27FC236}">
              <a16:creationId xmlns:a16="http://schemas.microsoft.com/office/drawing/2014/main" id="{00000000-0008-0000-04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8" name="Text Box 15">
          <a:extLst>
            <a:ext uri="{FF2B5EF4-FFF2-40B4-BE49-F238E27FC236}">
              <a16:creationId xmlns:a16="http://schemas.microsoft.com/office/drawing/2014/main" id="{00000000-0008-0000-04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9" name="Text Box 15">
          <a:extLst>
            <a:ext uri="{FF2B5EF4-FFF2-40B4-BE49-F238E27FC236}">
              <a16:creationId xmlns:a16="http://schemas.microsoft.com/office/drawing/2014/main" id="{00000000-0008-0000-04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0" name="Text Box 15">
          <a:extLst>
            <a:ext uri="{FF2B5EF4-FFF2-40B4-BE49-F238E27FC236}">
              <a16:creationId xmlns:a16="http://schemas.microsoft.com/office/drawing/2014/main" id="{00000000-0008-0000-04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1" name="Text Box 15">
          <a:extLst>
            <a:ext uri="{FF2B5EF4-FFF2-40B4-BE49-F238E27FC236}">
              <a16:creationId xmlns:a16="http://schemas.microsoft.com/office/drawing/2014/main" id="{00000000-0008-0000-04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2" name="Text Box 15">
          <a:extLst>
            <a:ext uri="{FF2B5EF4-FFF2-40B4-BE49-F238E27FC236}">
              <a16:creationId xmlns:a16="http://schemas.microsoft.com/office/drawing/2014/main" id="{00000000-0008-0000-04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3" name="Text Box 15">
          <a:extLst>
            <a:ext uri="{FF2B5EF4-FFF2-40B4-BE49-F238E27FC236}">
              <a16:creationId xmlns:a16="http://schemas.microsoft.com/office/drawing/2014/main" id="{00000000-0008-0000-04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4" name="Text Box 15">
          <a:extLst>
            <a:ext uri="{FF2B5EF4-FFF2-40B4-BE49-F238E27FC236}">
              <a16:creationId xmlns:a16="http://schemas.microsoft.com/office/drawing/2014/main" id="{00000000-0008-0000-04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5" name="Text Box 15">
          <a:extLst>
            <a:ext uri="{FF2B5EF4-FFF2-40B4-BE49-F238E27FC236}">
              <a16:creationId xmlns:a16="http://schemas.microsoft.com/office/drawing/2014/main" id="{00000000-0008-0000-04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6" name="Text Box 15">
          <a:extLst>
            <a:ext uri="{FF2B5EF4-FFF2-40B4-BE49-F238E27FC236}">
              <a16:creationId xmlns:a16="http://schemas.microsoft.com/office/drawing/2014/main" id="{00000000-0008-0000-04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7" name="Text Box 15">
          <a:extLst>
            <a:ext uri="{FF2B5EF4-FFF2-40B4-BE49-F238E27FC236}">
              <a16:creationId xmlns:a16="http://schemas.microsoft.com/office/drawing/2014/main" id="{00000000-0008-0000-04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8" name="Text Box 15">
          <a:extLst>
            <a:ext uri="{FF2B5EF4-FFF2-40B4-BE49-F238E27FC236}">
              <a16:creationId xmlns:a16="http://schemas.microsoft.com/office/drawing/2014/main" id="{00000000-0008-0000-04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9" name="Text Box 15">
          <a:extLst>
            <a:ext uri="{FF2B5EF4-FFF2-40B4-BE49-F238E27FC236}">
              <a16:creationId xmlns:a16="http://schemas.microsoft.com/office/drawing/2014/main" id="{00000000-0008-0000-04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0" name="Text Box 15">
          <a:extLst>
            <a:ext uri="{FF2B5EF4-FFF2-40B4-BE49-F238E27FC236}">
              <a16:creationId xmlns:a16="http://schemas.microsoft.com/office/drawing/2014/main" id="{00000000-0008-0000-04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1" name="Text Box 15">
          <a:extLst>
            <a:ext uri="{FF2B5EF4-FFF2-40B4-BE49-F238E27FC236}">
              <a16:creationId xmlns:a16="http://schemas.microsoft.com/office/drawing/2014/main" id="{00000000-0008-0000-04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2" name="Text Box 15">
          <a:extLst>
            <a:ext uri="{FF2B5EF4-FFF2-40B4-BE49-F238E27FC236}">
              <a16:creationId xmlns:a16="http://schemas.microsoft.com/office/drawing/2014/main" id="{00000000-0008-0000-04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3" name="Text Box 15">
          <a:extLst>
            <a:ext uri="{FF2B5EF4-FFF2-40B4-BE49-F238E27FC236}">
              <a16:creationId xmlns:a16="http://schemas.microsoft.com/office/drawing/2014/main" id="{00000000-0008-0000-04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4" name="Text Box 15">
          <a:extLst>
            <a:ext uri="{FF2B5EF4-FFF2-40B4-BE49-F238E27FC236}">
              <a16:creationId xmlns:a16="http://schemas.microsoft.com/office/drawing/2014/main" id="{00000000-0008-0000-04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95" name="Text Box 15">
          <a:extLst>
            <a:ext uri="{FF2B5EF4-FFF2-40B4-BE49-F238E27FC236}">
              <a16:creationId xmlns:a16="http://schemas.microsoft.com/office/drawing/2014/main" id="{00000000-0008-0000-04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7" name="Text Box 15">
          <a:extLst>
            <a:ext uri="{FF2B5EF4-FFF2-40B4-BE49-F238E27FC236}">
              <a16:creationId xmlns:a16="http://schemas.microsoft.com/office/drawing/2014/main" id="{00000000-0008-0000-04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8" name="Text Box 15">
          <a:extLst>
            <a:ext uri="{FF2B5EF4-FFF2-40B4-BE49-F238E27FC236}">
              <a16:creationId xmlns:a16="http://schemas.microsoft.com/office/drawing/2014/main" id="{00000000-0008-0000-04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696" name="Text Box 15">
          <a:extLst>
            <a:ext uri="{FF2B5EF4-FFF2-40B4-BE49-F238E27FC236}">
              <a16:creationId xmlns:a16="http://schemas.microsoft.com/office/drawing/2014/main" id="{00000000-0008-0000-04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699" name="Text Box 16">
          <a:extLst>
            <a:ext uri="{FF2B5EF4-FFF2-40B4-BE49-F238E27FC236}">
              <a16:creationId xmlns:a16="http://schemas.microsoft.com/office/drawing/2014/main" id="{00000000-0008-0000-04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0" name="Text Box 17">
          <a:extLst>
            <a:ext uri="{FF2B5EF4-FFF2-40B4-BE49-F238E27FC236}">
              <a16:creationId xmlns:a16="http://schemas.microsoft.com/office/drawing/2014/main" id="{00000000-0008-0000-04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1" name="Text Box 18">
          <a:extLst>
            <a:ext uri="{FF2B5EF4-FFF2-40B4-BE49-F238E27FC236}">
              <a16:creationId xmlns:a16="http://schemas.microsoft.com/office/drawing/2014/main" id="{00000000-0008-0000-04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2" name="Text Box 19">
          <a:extLst>
            <a:ext uri="{FF2B5EF4-FFF2-40B4-BE49-F238E27FC236}">
              <a16:creationId xmlns:a16="http://schemas.microsoft.com/office/drawing/2014/main" id="{00000000-0008-0000-04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3" name="Text Box 15">
          <a:extLst>
            <a:ext uri="{FF2B5EF4-FFF2-40B4-BE49-F238E27FC236}">
              <a16:creationId xmlns:a16="http://schemas.microsoft.com/office/drawing/2014/main" id="{00000000-0008-0000-04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4" name="Text Box 15">
          <a:extLst>
            <a:ext uri="{FF2B5EF4-FFF2-40B4-BE49-F238E27FC236}">
              <a16:creationId xmlns:a16="http://schemas.microsoft.com/office/drawing/2014/main" id="{00000000-0008-0000-04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5" name="Text Box 15">
          <a:extLst>
            <a:ext uri="{FF2B5EF4-FFF2-40B4-BE49-F238E27FC236}">
              <a16:creationId xmlns:a16="http://schemas.microsoft.com/office/drawing/2014/main" id="{00000000-0008-0000-04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6" name="Text Box 15">
          <a:extLst>
            <a:ext uri="{FF2B5EF4-FFF2-40B4-BE49-F238E27FC236}">
              <a16:creationId xmlns:a16="http://schemas.microsoft.com/office/drawing/2014/main" id="{00000000-0008-0000-04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7" name="Text Box 15">
          <a:extLst>
            <a:ext uri="{FF2B5EF4-FFF2-40B4-BE49-F238E27FC236}">
              <a16:creationId xmlns:a16="http://schemas.microsoft.com/office/drawing/2014/main" id="{00000000-0008-0000-04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8" name="Text Box 15">
          <a:extLst>
            <a:ext uri="{FF2B5EF4-FFF2-40B4-BE49-F238E27FC236}">
              <a16:creationId xmlns:a16="http://schemas.microsoft.com/office/drawing/2014/main" id="{00000000-0008-0000-04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9" name="Text Box 15">
          <a:extLst>
            <a:ext uri="{FF2B5EF4-FFF2-40B4-BE49-F238E27FC236}">
              <a16:creationId xmlns:a16="http://schemas.microsoft.com/office/drawing/2014/main" id="{00000000-0008-0000-04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0" name="Text Box 15">
          <a:extLst>
            <a:ext uri="{FF2B5EF4-FFF2-40B4-BE49-F238E27FC236}">
              <a16:creationId xmlns:a16="http://schemas.microsoft.com/office/drawing/2014/main" id="{00000000-0008-0000-04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1" name="Text Box 15">
          <a:extLst>
            <a:ext uri="{FF2B5EF4-FFF2-40B4-BE49-F238E27FC236}">
              <a16:creationId xmlns:a16="http://schemas.microsoft.com/office/drawing/2014/main" id="{00000000-0008-0000-04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2" name="Text Box 15">
          <a:extLst>
            <a:ext uri="{FF2B5EF4-FFF2-40B4-BE49-F238E27FC236}">
              <a16:creationId xmlns:a16="http://schemas.microsoft.com/office/drawing/2014/main" id="{00000000-0008-0000-04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3" name="Text Box 15">
          <a:extLst>
            <a:ext uri="{FF2B5EF4-FFF2-40B4-BE49-F238E27FC236}">
              <a16:creationId xmlns:a16="http://schemas.microsoft.com/office/drawing/2014/main" id="{00000000-0008-0000-04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4" name="Text Box 15">
          <a:extLst>
            <a:ext uri="{FF2B5EF4-FFF2-40B4-BE49-F238E27FC236}">
              <a16:creationId xmlns:a16="http://schemas.microsoft.com/office/drawing/2014/main" id="{00000000-0008-0000-04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5" name="Text Box 15">
          <a:extLst>
            <a:ext uri="{FF2B5EF4-FFF2-40B4-BE49-F238E27FC236}">
              <a16:creationId xmlns:a16="http://schemas.microsoft.com/office/drawing/2014/main" id="{00000000-0008-0000-04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6" name="Text Box 15">
          <a:extLst>
            <a:ext uri="{FF2B5EF4-FFF2-40B4-BE49-F238E27FC236}">
              <a16:creationId xmlns:a16="http://schemas.microsoft.com/office/drawing/2014/main" id="{00000000-0008-0000-04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4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8" name="Text Box 15">
          <a:extLst>
            <a:ext uri="{FF2B5EF4-FFF2-40B4-BE49-F238E27FC236}">
              <a16:creationId xmlns:a16="http://schemas.microsoft.com/office/drawing/2014/main" id="{00000000-0008-0000-04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9" name="Text Box 15">
          <a:extLst>
            <a:ext uri="{FF2B5EF4-FFF2-40B4-BE49-F238E27FC236}">
              <a16:creationId xmlns:a16="http://schemas.microsoft.com/office/drawing/2014/main" id="{00000000-0008-0000-04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0" name="Text Box 15">
          <a:extLst>
            <a:ext uri="{FF2B5EF4-FFF2-40B4-BE49-F238E27FC236}">
              <a16:creationId xmlns:a16="http://schemas.microsoft.com/office/drawing/2014/main" id="{00000000-0008-0000-04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1" name="Text Box 15">
          <a:extLst>
            <a:ext uri="{FF2B5EF4-FFF2-40B4-BE49-F238E27FC236}">
              <a16:creationId xmlns:a16="http://schemas.microsoft.com/office/drawing/2014/main" id="{00000000-0008-0000-04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2" name="Text Box 15">
          <a:extLst>
            <a:ext uri="{FF2B5EF4-FFF2-40B4-BE49-F238E27FC236}">
              <a16:creationId xmlns:a16="http://schemas.microsoft.com/office/drawing/2014/main" id="{00000000-0008-0000-04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3" name="Text Box 15">
          <a:extLst>
            <a:ext uri="{FF2B5EF4-FFF2-40B4-BE49-F238E27FC236}">
              <a16:creationId xmlns:a16="http://schemas.microsoft.com/office/drawing/2014/main" id="{00000000-0008-0000-04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4" name="Text Box 15">
          <a:extLst>
            <a:ext uri="{FF2B5EF4-FFF2-40B4-BE49-F238E27FC236}">
              <a16:creationId xmlns:a16="http://schemas.microsoft.com/office/drawing/2014/main" id="{00000000-0008-0000-04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5" name="Text Box 15">
          <a:extLst>
            <a:ext uri="{FF2B5EF4-FFF2-40B4-BE49-F238E27FC236}">
              <a16:creationId xmlns:a16="http://schemas.microsoft.com/office/drawing/2014/main" id="{00000000-0008-0000-04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6" name="Text Box 15">
          <a:extLst>
            <a:ext uri="{FF2B5EF4-FFF2-40B4-BE49-F238E27FC236}">
              <a16:creationId xmlns:a16="http://schemas.microsoft.com/office/drawing/2014/main" id="{00000000-0008-0000-04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7" name="Text Box 15">
          <a:extLst>
            <a:ext uri="{FF2B5EF4-FFF2-40B4-BE49-F238E27FC236}">
              <a16:creationId xmlns:a16="http://schemas.microsoft.com/office/drawing/2014/main" id="{00000000-0008-0000-04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8" name="Text Box 15">
          <a:extLst>
            <a:ext uri="{FF2B5EF4-FFF2-40B4-BE49-F238E27FC236}">
              <a16:creationId xmlns:a16="http://schemas.microsoft.com/office/drawing/2014/main" id="{00000000-0008-0000-04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9" name="Text Box 15">
          <a:extLst>
            <a:ext uri="{FF2B5EF4-FFF2-40B4-BE49-F238E27FC236}">
              <a16:creationId xmlns:a16="http://schemas.microsoft.com/office/drawing/2014/main" id="{00000000-0008-0000-04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0" name="Text Box 15">
          <a:extLst>
            <a:ext uri="{FF2B5EF4-FFF2-40B4-BE49-F238E27FC236}">
              <a16:creationId xmlns:a16="http://schemas.microsoft.com/office/drawing/2014/main" id="{00000000-0008-0000-04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1" name="Text Box 15">
          <a:extLst>
            <a:ext uri="{FF2B5EF4-FFF2-40B4-BE49-F238E27FC236}">
              <a16:creationId xmlns:a16="http://schemas.microsoft.com/office/drawing/2014/main" id="{00000000-0008-0000-04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4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4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4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4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4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7" name="Text Box 16">
          <a:extLst>
            <a:ext uri="{FF2B5EF4-FFF2-40B4-BE49-F238E27FC236}">
              <a16:creationId xmlns:a16="http://schemas.microsoft.com/office/drawing/2014/main" id="{00000000-0008-0000-04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8" name="Text Box 17">
          <a:extLst>
            <a:ext uri="{FF2B5EF4-FFF2-40B4-BE49-F238E27FC236}">
              <a16:creationId xmlns:a16="http://schemas.microsoft.com/office/drawing/2014/main" id="{00000000-0008-0000-04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9" name="Text Box 18">
          <a:extLst>
            <a:ext uri="{FF2B5EF4-FFF2-40B4-BE49-F238E27FC236}">
              <a16:creationId xmlns:a16="http://schemas.microsoft.com/office/drawing/2014/main" id="{00000000-0008-0000-04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0" name="Text Box 19">
          <a:extLst>
            <a:ext uri="{FF2B5EF4-FFF2-40B4-BE49-F238E27FC236}">
              <a16:creationId xmlns:a16="http://schemas.microsoft.com/office/drawing/2014/main" id="{00000000-0008-0000-04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1" name="Text Box 15">
          <a:extLst>
            <a:ext uri="{FF2B5EF4-FFF2-40B4-BE49-F238E27FC236}">
              <a16:creationId xmlns:a16="http://schemas.microsoft.com/office/drawing/2014/main" id="{00000000-0008-0000-04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2" name="Text Box 15">
          <a:extLst>
            <a:ext uri="{FF2B5EF4-FFF2-40B4-BE49-F238E27FC236}">
              <a16:creationId xmlns:a16="http://schemas.microsoft.com/office/drawing/2014/main" id="{00000000-0008-0000-04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3" name="Text Box 15">
          <a:extLst>
            <a:ext uri="{FF2B5EF4-FFF2-40B4-BE49-F238E27FC236}">
              <a16:creationId xmlns:a16="http://schemas.microsoft.com/office/drawing/2014/main" id="{00000000-0008-0000-04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4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5" name="Text Box 16">
          <a:extLst>
            <a:ext uri="{FF2B5EF4-FFF2-40B4-BE49-F238E27FC236}">
              <a16:creationId xmlns:a16="http://schemas.microsoft.com/office/drawing/2014/main" id="{00000000-0008-0000-04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6" name="Text Box 17">
          <a:extLst>
            <a:ext uri="{FF2B5EF4-FFF2-40B4-BE49-F238E27FC236}">
              <a16:creationId xmlns:a16="http://schemas.microsoft.com/office/drawing/2014/main" id="{00000000-0008-0000-04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7" name="Text Box 18">
          <a:extLst>
            <a:ext uri="{FF2B5EF4-FFF2-40B4-BE49-F238E27FC236}">
              <a16:creationId xmlns:a16="http://schemas.microsoft.com/office/drawing/2014/main" id="{00000000-0008-0000-04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8" name="Text Box 19">
          <a:extLst>
            <a:ext uri="{FF2B5EF4-FFF2-40B4-BE49-F238E27FC236}">
              <a16:creationId xmlns:a16="http://schemas.microsoft.com/office/drawing/2014/main" id="{00000000-0008-0000-04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9" name="Text Box 15">
          <a:extLst>
            <a:ext uri="{FF2B5EF4-FFF2-40B4-BE49-F238E27FC236}">
              <a16:creationId xmlns:a16="http://schemas.microsoft.com/office/drawing/2014/main" id="{00000000-0008-0000-04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0" name="Text Box 15">
          <a:extLst>
            <a:ext uri="{FF2B5EF4-FFF2-40B4-BE49-F238E27FC236}">
              <a16:creationId xmlns:a16="http://schemas.microsoft.com/office/drawing/2014/main" id="{00000000-0008-0000-04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1" name="Text Box 15">
          <a:extLst>
            <a:ext uri="{FF2B5EF4-FFF2-40B4-BE49-F238E27FC236}">
              <a16:creationId xmlns:a16="http://schemas.microsoft.com/office/drawing/2014/main" id="{00000000-0008-0000-04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2" name="Text Box 15">
          <a:extLst>
            <a:ext uri="{FF2B5EF4-FFF2-40B4-BE49-F238E27FC236}">
              <a16:creationId xmlns:a16="http://schemas.microsoft.com/office/drawing/2014/main" id="{00000000-0008-0000-04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3" name="Text Box 15">
          <a:extLst>
            <a:ext uri="{FF2B5EF4-FFF2-40B4-BE49-F238E27FC236}">
              <a16:creationId xmlns:a16="http://schemas.microsoft.com/office/drawing/2014/main" id="{00000000-0008-0000-04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4" name="Text Box 15">
          <a:extLst>
            <a:ext uri="{FF2B5EF4-FFF2-40B4-BE49-F238E27FC236}">
              <a16:creationId xmlns:a16="http://schemas.microsoft.com/office/drawing/2014/main" id="{00000000-0008-0000-04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5" name="Text Box 15">
          <a:extLst>
            <a:ext uri="{FF2B5EF4-FFF2-40B4-BE49-F238E27FC236}">
              <a16:creationId xmlns:a16="http://schemas.microsoft.com/office/drawing/2014/main" id="{00000000-0008-0000-04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6" name="Text Box 15">
          <a:extLst>
            <a:ext uri="{FF2B5EF4-FFF2-40B4-BE49-F238E27FC236}">
              <a16:creationId xmlns:a16="http://schemas.microsoft.com/office/drawing/2014/main" id="{00000000-0008-0000-04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7" name="Text Box 15">
          <a:extLst>
            <a:ext uri="{FF2B5EF4-FFF2-40B4-BE49-F238E27FC236}">
              <a16:creationId xmlns:a16="http://schemas.microsoft.com/office/drawing/2014/main" id="{00000000-0008-0000-04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8" name="Text Box 15">
          <a:extLst>
            <a:ext uri="{FF2B5EF4-FFF2-40B4-BE49-F238E27FC236}">
              <a16:creationId xmlns:a16="http://schemas.microsoft.com/office/drawing/2014/main" id="{00000000-0008-0000-04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9" name="Text Box 15">
          <a:extLst>
            <a:ext uri="{FF2B5EF4-FFF2-40B4-BE49-F238E27FC236}">
              <a16:creationId xmlns:a16="http://schemas.microsoft.com/office/drawing/2014/main" id="{00000000-0008-0000-04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0" name="Text Box 15">
          <a:extLst>
            <a:ext uri="{FF2B5EF4-FFF2-40B4-BE49-F238E27FC236}">
              <a16:creationId xmlns:a16="http://schemas.microsoft.com/office/drawing/2014/main" id="{00000000-0008-0000-04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1" name="Text Box 15">
          <a:extLst>
            <a:ext uri="{FF2B5EF4-FFF2-40B4-BE49-F238E27FC236}">
              <a16:creationId xmlns:a16="http://schemas.microsoft.com/office/drawing/2014/main" id="{00000000-0008-0000-04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2" name="Text Box 15">
          <a:extLst>
            <a:ext uri="{FF2B5EF4-FFF2-40B4-BE49-F238E27FC236}">
              <a16:creationId xmlns:a16="http://schemas.microsoft.com/office/drawing/2014/main" id="{00000000-0008-0000-04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4" name="Text Box 15">
          <a:extLst>
            <a:ext uri="{FF2B5EF4-FFF2-40B4-BE49-F238E27FC236}">
              <a16:creationId xmlns:a16="http://schemas.microsoft.com/office/drawing/2014/main" id="{00000000-0008-0000-04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5" name="Text Box 15">
          <a:extLst>
            <a:ext uri="{FF2B5EF4-FFF2-40B4-BE49-F238E27FC236}">
              <a16:creationId xmlns:a16="http://schemas.microsoft.com/office/drawing/2014/main" id="{00000000-0008-0000-04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6" name="Text Box 15">
          <a:extLst>
            <a:ext uri="{FF2B5EF4-FFF2-40B4-BE49-F238E27FC236}">
              <a16:creationId xmlns:a16="http://schemas.microsoft.com/office/drawing/2014/main" id="{00000000-0008-0000-04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7" name="Text Box 15">
          <a:extLst>
            <a:ext uri="{FF2B5EF4-FFF2-40B4-BE49-F238E27FC236}">
              <a16:creationId xmlns:a16="http://schemas.microsoft.com/office/drawing/2014/main" id="{00000000-0008-0000-04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8" name="Text Box 15">
          <a:extLst>
            <a:ext uri="{FF2B5EF4-FFF2-40B4-BE49-F238E27FC236}">
              <a16:creationId xmlns:a16="http://schemas.microsoft.com/office/drawing/2014/main" id="{00000000-0008-0000-04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9" name="Text Box 15">
          <a:extLst>
            <a:ext uri="{FF2B5EF4-FFF2-40B4-BE49-F238E27FC236}">
              <a16:creationId xmlns:a16="http://schemas.microsoft.com/office/drawing/2014/main" id="{00000000-0008-0000-04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0" name="Text Box 15">
          <a:extLst>
            <a:ext uri="{FF2B5EF4-FFF2-40B4-BE49-F238E27FC236}">
              <a16:creationId xmlns:a16="http://schemas.microsoft.com/office/drawing/2014/main" id="{00000000-0008-0000-04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1" name="Text Box 15">
          <a:extLst>
            <a:ext uri="{FF2B5EF4-FFF2-40B4-BE49-F238E27FC236}">
              <a16:creationId xmlns:a16="http://schemas.microsoft.com/office/drawing/2014/main" id="{00000000-0008-0000-04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2" name="Text Box 15">
          <a:extLst>
            <a:ext uri="{FF2B5EF4-FFF2-40B4-BE49-F238E27FC236}">
              <a16:creationId xmlns:a16="http://schemas.microsoft.com/office/drawing/2014/main" id="{00000000-0008-0000-04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3" name="Text Box 15">
          <a:extLst>
            <a:ext uri="{FF2B5EF4-FFF2-40B4-BE49-F238E27FC236}">
              <a16:creationId xmlns:a16="http://schemas.microsoft.com/office/drawing/2014/main" id="{00000000-0008-0000-04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4" name="Text Box 15">
          <a:extLst>
            <a:ext uri="{FF2B5EF4-FFF2-40B4-BE49-F238E27FC236}">
              <a16:creationId xmlns:a16="http://schemas.microsoft.com/office/drawing/2014/main" id="{00000000-0008-0000-04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5" name="Text Box 15">
          <a:extLst>
            <a:ext uri="{FF2B5EF4-FFF2-40B4-BE49-F238E27FC236}">
              <a16:creationId xmlns:a16="http://schemas.microsoft.com/office/drawing/2014/main" id="{00000000-0008-0000-04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6" name="Text Box 15">
          <a:extLst>
            <a:ext uri="{FF2B5EF4-FFF2-40B4-BE49-F238E27FC236}">
              <a16:creationId xmlns:a16="http://schemas.microsoft.com/office/drawing/2014/main" id="{00000000-0008-0000-04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7" name="Text Box 15">
          <a:extLst>
            <a:ext uri="{FF2B5EF4-FFF2-40B4-BE49-F238E27FC236}">
              <a16:creationId xmlns:a16="http://schemas.microsoft.com/office/drawing/2014/main" id="{00000000-0008-0000-04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4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4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4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4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3" name="Text Box 16">
          <a:extLst>
            <a:ext uri="{FF2B5EF4-FFF2-40B4-BE49-F238E27FC236}">
              <a16:creationId xmlns:a16="http://schemas.microsoft.com/office/drawing/2014/main" id="{00000000-0008-0000-04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4" name="Text Box 17">
          <a:extLst>
            <a:ext uri="{FF2B5EF4-FFF2-40B4-BE49-F238E27FC236}">
              <a16:creationId xmlns:a16="http://schemas.microsoft.com/office/drawing/2014/main" id="{00000000-0008-0000-04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5" name="Text Box 18">
          <a:extLst>
            <a:ext uri="{FF2B5EF4-FFF2-40B4-BE49-F238E27FC236}">
              <a16:creationId xmlns:a16="http://schemas.microsoft.com/office/drawing/2014/main" id="{00000000-0008-0000-04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6" name="Text Box 19">
          <a:extLst>
            <a:ext uri="{FF2B5EF4-FFF2-40B4-BE49-F238E27FC236}">
              <a16:creationId xmlns:a16="http://schemas.microsoft.com/office/drawing/2014/main" id="{00000000-0008-0000-04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7" name="Text Box 15">
          <a:extLst>
            <a:ext uri="{FF2B5EF4-FFF2-40B4-BE49-F238E27FC236}">
              <a16:creationId xmlns:a16="http://schemas.microsoft.com/office/drawing/2014/main" id="{00000000-0008-0000-04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8" name="Text Box 15">
          <a:extLst>
            <a:ext uri="{FF2B5EF4-FFF2-40B4-BE49-F238E27FC236}">
              <a16:creationId xmlns:a16="http://schemas.microsoft.com/office/drawing/2014/main" id="{00000000-0008-0000-04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9" name="Text Box 15">
          <a:extLst>
            <a:ext uri="{FF2B5EF4-FFF2-40B4-BE49-F238E27FC236}">
              <a16:creationId xmlns:a16="http://schemas.microsoft.com/office/drawing/2014/main" id="{00000000-0008-0000-04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2" name="Text Box 15">
          <a:extLst>
            <a:ext uri="{FF2B5EF4-FFF2-40B4-BE49-F238E27FC236}">
              <a16:creationId xmlns:a16="http://schemas.microsoft.com/office/drawing/2014/main" id="{00000000-0008-0000-04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3" name="Text Box 15">
          <a:extLst>
            <a:ext uri="{FF2B5EF4-FFF2-40B4-BE49-F238E27FC236}">
              <a16:creationId xmlns:a16="http://schemas.microsoft.com/office/drawing/2014/main" id="{00000000-0008-0000-04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4" name="Text Box 15">
          <a:extLst>
            <a:ext uri="{FF2B5EF4-FFF2-40B4-BE49-F238E27FC236}">
              <a16:creationId xmlns:a16="http://schemas.microsoft.com/office/drawing/2014/main" id="{00000000-0008-0000-04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5" name="Text Box 15">
          <a:extLst>
            <a:ext uri="{FF2B5EF4-FFF2-40B4-BE49-F238E27FC236}">
              <a16:creationId xmlns:a16="http://schemas.microsoft.com/office/drawing/2014/main" id="{00000000-0008-0000-04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6" name="Text Box 15">
          <a:extLst>
            <a:ext uri="{FF2B5EF4-FFF2-40B4-BE49-F238E27FC236}">
              <a16:creationId xmlns:a16="http://schemas.microsoft.com/office/drawing/2014/main" id="{00000000-0008-0000-04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7" name="Text Box 15">
          <a:extLst>
            <a:ext uri="{FF2B5EF4-FFF2-40B4-BE49-F238E27FC236}">
              <a16:creationId xmlns:a16="http://schemas.microsoft.com/office/drawing/2014/main" id="{00000000-0008-0000-04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8" name="Text Box 15">
          <a:extLst>
            <a:ext uri="{FF2B5EF4-FFF2-40B4-BE49-F238E27FC236}">
              <a16:creationId xmlns:a16="http://schemas.microsoft.com/office/drawing/2014/main" id="{00000000-0008-0000-04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9" name="Text Box 15">
          <a:extLst>
            <a:ext uri="{FF2B5EF4-FFF2-40B4-BE49-F238E27FC236}">
              <a16:creationId xmlns:a16="http://schemas.microsoft.com/office/drawing/2014/main" id="{00000000-0008-0000-04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0" name="Text Box 15">
          <a:extLst>
            <a:ext uri="{FF2B5EF4-FFF2-40B4-BE49-F238E27FC236}">
              <a16:creationId xmlns:a16="http://schemas.microsoft.com/office/drawing/2014/main" id="{00000000-0008-0000-04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1" name="Text Box 15">
          <a:extLst>
            <a:ext uri="{FF2B5EF4-FFF2-40B4-BE49-F238E27FC236}">
              <a16:creationId xmlns:a16="http://schemas.microsoft.com/office/drawing/2014/main" id="{00000000-0008-0000-04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2" name="Text Box 15">
          <a:extLst>
            <a:ext uri="{FF2B5EF4-FFF2-40B4-BE49-F238E27FC236}">
              <a16:creationId xmlns:a16="http://schemas.microsoft.com/office/drawing/2014/main" id="{00000000-0008-0000-04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3" name="Text Box 15">
          <a:extLst>
            <a:ext uri="{FF2B5EF4-FFF2-40B4-BE49-F238E27FC236}">
              <a16:creationId xmlns:a16="http://schemas.microsoft.com/office/drawing/2014/main" id="{00000000-0008-0000-04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4" name="Text Box 15">
          <a:extLst>
            <a:ext uri="{FF2B5EF4-FFF2-40B4-BE49-F238E27FC236}">
              <a16:creationId xmlns:a16="http://schemas.microsoft.com/office/drawing/2014/main" id="{00000000-0008-0000-04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5" name="Text Box 15">
          <a:extLst>
            <a:ext uri="{FF2B5EF4-FFF2-40B4-BE49-F238E27FC236}">
              <a16:creationId xmlns:a16="http://schemas.microsoft.com/office/drawing/2014/main" id="{00000000-0008-0000-04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6" name="Text Box 15">
          <a:extLst>
            <a:ext uri="{FF2B5EF4-FFF2-40B4-BE49-F238E27FC236}">
              <a16:creationId xmlns:a16="http://schemas.microsoft.com/office/drawing/2014/main" id="{00000000-0008-0000-04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7" name="Text Box 15">
          <a:extLst>
            <a:ext uri="{FF2B5EF4-FFF2-40B4-BE49-F238E27FC236}">
              <a16:creationId xmlns:a16="http://schemas.microsoft.com/office/drawing/2014/main" id="{00000000-0008-0000-04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8" name="Text Box 15">
          <a:extLst>
            <a:ext uri="{FF2B5EF4-FFF2-40B4-BE49-F238E27FC236}">
              <a16:creationId xmlns:a16="http://schemas.microsoft.com/office/drawing/2014/main" id="{00000000-0008-0000-04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9" name="Text Box 15">
          <a:extLst>
            <a:ext uri="{FF2B5EF4-FFF2-40B4-BE49-F238E27FC236}">
              <a16:creationId xmlns:a16="http://schemas.microsoft.com/office/drawing/2014/main" id="{00000000-0008-0000-04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0" name="Text Box 15">
          <a:extLst>
            <a:ext uri="{FF2B5EF4-FFF2-40B4-BE49-F238E27FC236}">
              <a16:creationId xmlns:a16="http://schemas.microsoft.com/office/drawing/2014/main" id="{00000000-0008-0000-04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1" name="Text Box 15">
          <a:extLst>
            <a:ext uri="{FF2B5EF4-FFF2-40B4-BE49-F238E27FC236}">
              <a16:creationId xmlns:a16="http://schemas.microsoft.com/office/drawing/2014/main" id="{00000000-0008-0000-04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2" name="Text Box 15">
          <a:extLst>
            <a:ext uri="{FF2B5EF4-FFF2-40B4-BE49-F238E27FC236}">
              <a16:creationId xmlns:a16="http://schemas.microsoft.com/office/drawing/2014/main" id="{00000000-0008-0000-04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3" name="Text Box 15">
          <a:extLst>
            <a:ext uri="{FF2B5EF4-FFF2-40B4-BE49-F238E27FC236}">
              <a16:creationId xmlns:a16="http://schemas.microsoft.com/office/drawing/2014/main" id="{00000000-0008-0000-04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4" name="Text Box 15">
          <a:extLst>
            <a:ext uri="{FF2B5EF4-FFF2-40B4-BE49-F238E27FC236}">
              <a16:creationId xmlns:a16="http://schemas.microsoft.com/office/drawing/2014/main" id="{00000000-0008-0000-04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5" name="Text Box 15">
          <a:extLst>
            <a:ext uri="{FF2B5EF4-FFF2-40B4-BE49-F238E27FC236}">
              <a16:creationId xmlns:a16="http://schemas.microsoft.com/office/drawing/2014/main" id="{00000000-0008-0000-04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6" name="Text Box 15">
          <a:extLst>
            <a:ext uri="{FF2B5EF4-FFF2-40B4-BE49-F238E27FC236}">
              <a16:creationId xmlns:a16="http://schemas.microsoft.com/office/drawing/2014/main" id="{00000000-0008-0000-04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7" name="Text Box 15">
          <a:extLst>
            <a:ext uri="{FF2B5EF4-FFF2-40B4-BE49-F238E27FC236}">
              <a16:creationId xmlns:a16="http://schemas.microsoft.com/office/drawing/2014/main" id="{00000000-0008-0000-04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8" name="Text Box 15">
          <a:extLst>
            <a:ext uri="{FF2B5EF4-FFF2-40B4-BE49-F238E27FC236}">
              <a16:creationId xmlns:a16="http://schemas.microsoft.com/office/drawing/2014/main" id="{00000000-0008-0000-04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9" name="Text Box 15">
          <a:extLst>
            <a:ext uri="{FF2B5EF4-FFF2-40B4-BE49-F238E27FC236}">
              <a16:creationId xmlns:a16="http://schemas.microsoft.com/office/drawing/2014/main" id="{00000000-0008-0000-04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0" name="Text Box 15">
          <a:extLst>
            <a:ext uri="{FF2B5EF4-FFF2-40B4-BE49-F238E27FC236}">
              <a16:creationId xmlns:a16="http://schemas.microsoft.com/office/drawing/2014/main" id="{00000000-0008-0000-04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1" name="Text Box 15">
          <a:extLst>
            <a:ext uri="{FF2B5EF4-FFF2-40B4-BE49-F238E27FC236}">
              <a16:creationId xmlns:a16="http://schemas.microsoft.com/office/drawing/2014/main" id="{00000000-0008-0000-04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2" name="Text Box 15">
          <a:extLst>
            <a:ext uri="{FF2B5EF4-FFF2-40B4-BE49-F238E27FC236}">
              <a16:creationId xmlns:a16="http://schemas.microsoft.com/office/drawing/2014/main" id="{00000000-0008-0000-04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3" name="Text Box 15">
          <a:extLst>
            <a:ext uri="{FF2B5EF4-FFF2-40B4-BE49-F238E27FC236}">
              <a16:creationId xmlns:a16="http://schemas.microsoft.com/office/drawing/2014/main" id="{00000000-0008-0000-04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4" name="Text Box 15">
          <a:extLst>
            <a:ext uri="{FF2B5EF4-FFF2-40B4-BE49-F238E27FC236}">
              <a16:creationId xmlns:a16="http://schemas.microsoft.com/office/drawing/2014/main" id="{00000000-0008-0000-04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5" name="Text Box 15">
          <a:extLst>
            <a:ext uri="{FF2B5EF4-FFF2-40B4-BE49-F238E27FC236}">
              <a16:creationId xmlns:a16="http://schemas.microsoft.com/office/drawing/2014/main" id="{00000000-0008-0000-04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6" name="Text Box 15">
          <a:extLst>
            <a:ext uri="{FF2B5EF4-FFF2-40B4-BE49-F238E27FC236}">
              <a16:creationId xmlns:a16="http://schemas.microsoft.com/office/drawing/2014/main" id="{00000000-0008-0000-04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7" name="Text Box 15">
          <a:extLst>
            <a:ext uri="{FF2B5EF4-FFF2-40B4-BE49-F238E27FC236}">
              <a16:creationId xmlns:a16="http://schemas.microsoft.com/office/drawing/2014/main" id="{00000000-0008-0000-04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8" name="Text Box 15">
          <a:extLst>
            <a:ext uri="{FF2B5EF4-FFF2-40B4-BE49-F238E27FC236}">
              <a16:creationId xmlns:a16="http://schemas.microsoft.com/office/drawing/2014/main" id="{00000000-0008-0000-04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9" name="Text Box 15">
          <a:extLst>
            <a:ext uri="{FF2B5EF4-FFF2-40B4-BE49-F238E27FC236}">
              <a16:creationId xmlns:a16="http://schemas.microsoft.com/office/drawing/2014/main" id="{00000000-0008-0000-04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0" name="Text Box 15">
          <a:extLst>
            <a:ext uri="{FF2B5EF4-FFF2-40B4-BE49-F238E27FC236}">
              <a16:creationId xmlns:a16="http://schemas.microsoft.com/office/drawing/2014/main" id="{00000000-0008-0000-04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1" name="Text Box 15">
          <a:extLst>
            <a:ext uri="{FF2B5EF4-FFF2-40B4-BE49-F238E27FC236}">
              <a16:creationId xmlns:a16="http://schemas.microsoft.com/office/drawing/2014/main" id="{00000000-0008-0000-04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2" name="Text Box 15">
          <a:extLst>
            <a:ext uri="{FF2B5EF4-FFF2-40B4-BE49-F238E27FC236}">
              <a16:creationId xmlns:a16="http://schemas.microsoft.com/office/drawing/2014/main" id="{00000000-0008-0000-04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3" name="Text Box 15">
          <a:extLst>
            <a:ext uri="{FF2B5EF4-FFF2-40B4-BE49-F238E27FC236}">
              <a16:creationId xmlns:a16="http://schemas.microsoft.com/office/drawing/2014/main" id="{00000000-0008-0000-04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4" name="Text Box 15">
          <a:extLst>
            <a:ext uri="{FF2B5EF4-FFF2-40B4-BE49-F238E27FC236}">
              <a16:creationId xmlns:a16="http://schemas.microsoft.com/office/drawing/2014/main" id="{00000000-0008-0000-04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00000000-0008-0000-04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00000000-0008-0000-04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00000000-0008-0000-04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00000000-0008-0000-04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1" name="Text Box 15">
          <a:extLst>
            <a:ext uri="{FF2B5EF4-FFF2-40B4-BE49-F238E27FC236}">
              <a16:creationId xmlns:a16="http://schemas.microsoft.com/office/drawing/2014/main" id="{00000000-0008-0000-04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2" name="Text Box 15">
          <a:extLst>
            <a:ext uri="{FF2B5EF4-FFF2-40B4-BE49-F238E27FC236}">
              <a16:creationId xmlns:a16="http://schemas.microsoft.com/office/drawing/2014/main" id="{00000000-0008-0000-04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3" name="Text Box 15">
          <a:extLst>
            <a:ext uri="{FF2B5EF4-FFF2-40B4-BE49-F238E27FC236}">
              <a16:creationId xmlns:a16="http://schemas.microsoft.com/office/drawing/2014/main" id="{00000000-0008-0000-04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4" name="Text Box 15">
          <a:extLst>
            <a:ext uri="{FF2B5EF4-FFF2-40B4-BE49-F238E27FC236}">
              <a16:creationId xmlns:a16="http://schemas.microsoft.com/office/drawing/2014/main" id="{00000000-0008-0000-04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5" name="Text Box 15">
          <a:extLst>
            <a:ext uri="{FF2B5EF4-FFF2-40B4-BE49-F238E27FC236}">
              <a16:creationId xmlns:a16="http://schemas.microsoft.com/office/drawing/2014/main" id="{00000000-0008-0000-04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6" name="Text Box 15">
          <a:extLst>
            <a:ext uri="{FF2B5EF4-FFF2-40B4-BE49-F238E27FC236}">
              <a16:creationId xmlns:a16="http://schemas.microsoft.com/office/drawing/2014/main" id="{00000000-0008-0000-04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7" name="Text Box 15">
          <a:extLst>
            <a:ext uri="{FF2B5EF4-FFF2-40B4-BE49-F238E27FC236}">
              <a16:creationId xmlns:a16="http://schemas.microsoft.com/office/drawing/2014/main" id="{00000000-0008-0000-04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8" name="Text Box 15">
          <a:extLst>
            <a:ext uri="{FF2B5EF4-FFF2-40B4-BE49-F238E27FC236}">
              <a16:creationId xmlns:a16="http://schemas.microsoft.com/office/drawing/2014/main" id="{00000000-0008-0000-04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9" name="Text Box 15">
          <a:extLst>
            <a:ext uri="{FF2B5EF4-FFF2-40B4-BE49-F238E27FC236}">
              <a16:creationId xmlns:a16="http://schemas.microsoft.com/office/drawing/2014/main" id="{00000000-0008-0000-04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0" name="Text Box 15">
          <a:extLst>
            <a:ext uri="{FF2B5EF4-FFF2-40B4-BE49-F238E27FC236}">
              <a16:creationId xmlns:a16="http://schemas.microsoft.com/office/drawing/2014/main" id="{00000000-0008-0000-04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1" name="Text Box 15">
          <a:extLst>
            <a:ext uri="{FF2B5EF4-FFF2-40B4-BE49-F238E27FC236}">
              <a16:creationId xmlns:a16="http://schemas.microsoft.com/office/drawing/2014/main" id="{00000000-0008-0000-04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2" name="Text Box 15">
          <a:extLst>
            <a:ext uri="{FF2B5EF4-FFF2-40B4-BE49-F238E27FC236}">
              <a16:creationId xmlns:a16="http://schemas.microsoft.com/office/drawing/2014/main" id="{00000000-0008-0000-04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3" name="Text Box 15">
          <a:extLst>
            <a:ext uri="{FF2B5EF4-FFF2-40B4-BE49-F238E27FC236}">
              <a16:creationId xmlns:a16="http://schemas.microsoft.com/office/drawing/2014/main" id="{00000000-0008-0000-04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4" name="Text Box 15">
          <a:extLst>
            <a:ext uri="{FF2B5EF4-FFF2-40B4-BE49-F238E27FC236}">
              <a16:creationId xmlns:a16="http://schemas.microsoft.com/office/drawing/2014/main" id="{00000000-0008-0000-04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5" name="Text Box 16">
          <a:extLst>
            <a:ext uri="{FF2B5EF4-FFF2-40B4-BE49-F238E27FC236}">
              <a16:creationId xmlns:a16="http://schemas.microsoft.com/office/drawing/2014/main" id="{00000000-0008-0000-04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6" name="Text Box 17">
          <a:extLst>
            <a:ext uri="{FF2B5EF4-FFF2-40B4-BE49-F238E27FC236}">
              <a16:creationId xmlns:a16="http://schemas.microsoft.com/office/drawing/2014/main" id="{00000000-0008-0000-04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7" name="Text Box 18">
          <a:extLst>
            <a:ext uri="{FF2B5EF4-FFF2-40B4-BE49-F238E27FC236}">
              <a16:creationId xmlns:a16="http://schemas.microsoft.com/office/drawing/2014/main" id="{00000000-0008-0000-04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8" name="Text Box 19">
          <a:extLst>
            <a:ext uri="{FF2B5EF4-FFF2-40B4-BE49-F238E27FC236}">
              <a16:creationId xmlns:a16="http://schemas.microsoft.com/office/drawing/2014/main" id="{00000000-0008-0000-04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9" name="Text Box 15">
          <a:extLst>
            <a:ext uri="{FF2B5EF4-FFF2-40B4-BE49-F238E27FC236}">
              <a16:creationId xmlns:a16="http://schemas.microsoft.com/office/drawing/2014/main" id="{00000000-0008-0000-04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0" name="Text Box 16">
          <a:extLst>
            <a:ext uri="{FF2B5EF4-FFF2-40B4-BE49-F238E27FC236}">
              <a16:creationId xmlns:a16="http://schemas.microsoft.com/office/drawing/2014/main" id="{00000000-0008-0000-04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1" name="Text Box 17">
          <a:extLst>
            <a:ext uri="{FF2B5EF4-FFF2-40B4-BE49-F238E27FC236}">
              <a16:creationId xmlns:a16="http://schemas.microsoft.com/office/drawing/2014/main" id="{00000000-0008-0000-04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2" name="Text Box 18">
          <a:extLst>
            <a:ext uri="{FF2B5EF4-FFF2-40B4-BE49-F238E27FC236}">
              <a16:creationId xmlns:a16="http://schemas.microsoft.com/office/drawing/2014/main" id="{00000000-0008-0000-04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3" name="Text Box 19">
          <a:extLst>
            <a:ext uri="{FF2B5EF4-FFF2-40B4-BE49-F238E27FC236}">
              <a16:creationId xmlns:a16="http://schemas.microsoft.com/office/drawing/2014/main" id="{00000000-0008-0000-04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4" name="Text Box 15">
          <a:extLst>
            <a:ext uri="{FF2B5EF4-FFF2-40B4-BE49-F238E27FC236}">
              <a16:creationId xmlns:a16="http://schemas.microsoft.com/office/drawing/2014/main" id="{00000000-0008-0000-04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5" name="Text Box 15">
          <a:extLst>
            <a:ext uri="{FF2B5EF4-FFF2-40B4-BE49-F238E27FC236}">
              <a16:creationId xmlns:a16="http://schemas.microsoft.com/office/drawing/2014/main" id="{00000000-0008-0000-04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6" name="Text Box 15">
          <a:extLst>
            <a:ext uri="{FF2B5EF4-FFF2-40B4-BE49-F238E27FC236}">
              <a16:creationId xmlns:a16="http://schemas.microsoft.com/office/drawing/2014/main" id="{00000000-0008-0000-04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7" name="Text Box 15">
          <a:extLst>
            <a:ext uri="{FF2B5EF4-FFF2-40B4-BE49-F238E27FC236}">
              <a16:creationId xmlns:a16="http://schemas.microsoft.com/office/drawing/2014/main" id="{00000000-0008-0000-04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8" name="Text Box 15">
          <a:extLst>
            <a:ext uri="{FF2B5EF4-FFF2-40B4-BE49-F238E27FC236}">
              <a16:creationId xmlns:a16="http://schemas.microsoft.com/office/drawing/2014/main" id="{00000000-0008-0000-04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9" name="Text Box 15">
          <a:extLst>
            <a:ext uri="{FF2B5EF4-FFF2-40B4-BE49-F238E27FC236}">
              <a16:creationId xmlns:a16="http://schemas.microsoft.com/office/drawing/2014/main" id="{00000000-0008-0000-04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0" name="Text Box 15">
          <a:extLst>
            <a:ext uri="{FF2B5EF4-FFF2-40B4-BE49-F238E27FC236}">
              <a16:creationId xmlns:a16="http://schemas.microsoft.com/office/drawing/2014/main" id="{00000000-0008-0000-04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1" name="Text Box 15">
          <a:extLst>
            <a:ext uri="{FF2B5EF4-FFF2-40B4-BE49-F238E27FC236}">
              <a16:creationId xmlns:a16="http://schemas.microsoft.com/office/drawing/2014/main" id="{00000000-0008-0000-04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2" name="Text Box 15">
          <a:extLst>
            <a:ext uri="{FF2B5EF4-FFF2-40B4-BE49-F238E27FC236}">
              <a16:creationId xmlns:a16="http://schemas.microsoft.com/office/drawing/2014/main" id="{00000000-0008-0000-04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3" name="Text Box 15">
          <a:extLst>
            <a:ext uri="{FF2B5EF4-FFF2-40B4-BE49-F238E27FC236}">
              <a16:creationId xmlns:a16="http://schemas.microsoft.com/office/drawing/2014/main" id="{00000000-0008-0000-04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4" name="Text Box 15">
          <a:extLst>
            <a:ext uri="{FF2B5EF4-FFF2-40B4-BE49-F238E27FC236}">
              <a16:creationId xmlns:a16="http://schemas.microsoft.com/office/drawing/2014/main" id="{00000000-0008-0000-04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5" name="Text Box 15">
          <a:extLst>
            <a:ext uri="{FF2B5EF4-FFF2-40B4-BE49-F238E27FC236}">
              <a16:creationId xmlns:a16="http://schemas.microsoft.com/office/drawing/2014/main" id="{00000000-0008-0000-04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6" name="Text Box 15">
          <a:extLst>
            <a:ext uri="{FF2B5EF4-FFF2-40B4-BE49-F238E27FC236}">
              <a16:creationId xmlns:a16="http://schemas.microsoft.com/office/drawing/2014/main" id="{00000000-0008-0000-04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7" name="Text Box 15">
          <a:extLst>
            <a:ext uri="{FF2B5EF4-FFF2-40B4-BE49-F238E27FC236}">
              <a16:creationId xmlns:a16="http://schemas.microsoft.com/office/drawing/2014/main" id="{00000000-0008-0000-04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8" name="Text Box 15">
          <a:extLst>
            <a:ext uri="{FF2B5EF4-FFF2-40B4-BE49-F238E27FC236}">
              <a16:creationId xmlns:a16="http://schemas.microsoft.com/office/drawing/2014/main" id="{00000000-0008-0000-04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9" name="Text Box 15">
          <a:extLst>
            <a:ext uri="{FF2B5EF4-FFF2-40B4-BE49-F238E27FC236}">
              <a16:creationId xmlns:a16="http://schemas.microsoft.com/office/drawing/2014/main" id="{00000000-0008-0000-04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0" name="Text Box 15">
          <a:extLst>
            <a:ext uri="{FF2B5EF4-FFF2-40B4-BE49-F238E27FC236}">
              <a16:creationId xmlns:a16="http://schemas.microsoft.com/office/drawing/2014/main" id="{00000000-0008-0000-04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1" name="Text Box 15">
          <a:extLst>
            <a:ext uri="{FF2B5EF4-FFF2-40B4-BE49-F238E27FC236}">
              <a16:creationId xmlns:a16="http://schemas.microsoft.com/office/drawing/2014/main" id="{00000000-0008-0000-04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2" name="Text Box 15">
          <a:extLst>
            <a:ext uri="{FF2B5EF4-FFF2-40B4-BE49-F238E27FC236}">
              <a16:creationId xmlns:a16="http://schemas.microsoft.com/office/drawing/2014/main" id="{00000000-0008-0000-04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3" name="Text Box 15">
          <a:extLst>
            <a:ext uri="{FF2B5EF4-FFF2-40B4-BE49-F238E27FC236}">
              <a16:creationId xmlns:a16="http://schemas.microsoft.com/office/drawing/2014/main" id="{00000000-0008-0000-04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4" name="Text Box 15">
          <a:extLst>
            <a:ext uri="{FF2B5EF4-FFF2-40B4-BE49-F238E27FC236}">
              <a16:creationId xmlns:a16="http://schemas.microsoft.com/office/drawing/2014/main" id="{00000000-0008-0000-04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5" name="Text Box 15">
          <a:extLst>
            <a:ext uri="{FF2B5EF4-FFF2-40B4-BE49-F238E27FC236}">
              <a16:creationId xmlns:a16="http://schemas.microsoft.com/office/drawing/2014/main" id="{00000000-0008-0000-04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6" name="Text Box 15">
          <a:extLst>
            <a:ext uri="{FF2B5EF4-FFF2-40B4-BE49-F238E27FC236}">
              <a16:creationId xmlns:a16="http://schemas.microsoft.com/office/drawing/2014/main" id="{00000000-0008-0000-04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7" name="Text Box 15">
          <a:extLst>
            <a:ext uri="{FF2B5EF4-FFF2-40B4-BE49-F238E27FC236}">
              <a16:creationId xmlns:a16="http://schemas.microsoft.com/office/drawing/2014/main" id="{00000000-0008-0000-04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8" name="Text Box 15">
          <a:extLst>
            <a:ext uri="{FF2B5EF4-FFF2-40B4-BE49-F238E27FC236}">
              <a16:creationId xmlns:a16="http://schemas.microsoft.com/office/drawing/2014/main" id="{00000000-0008-0000-04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9" name="Text Box 15">
          <a:extLst>
            <a:ext uri="{FF2B5EF4-FFF2-40B4-BE49-F238E27FC236}">
              <a16:creationId xmlns:a16="http://schemas.microsoft.com/office/drawing/2014/main" id="{00000000-0008-0000-04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0" name="Text Box 15">
          <a:extLst>
            <a:ext uri="{FF2B5EF4-FFF2-40B4-BE49-F238E27FC236}">
              <a16:creationId xmlns:a16="http://schemas.microsoft.com/office/drawing/2014/main" id="{00000000-0008-0000-04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1" name="Text Box 15">
          <a:extLst>
            <a:ext uri="{FF2B5EF4-FFF2-40B4-BE49-F238E27FC236}">
              <a16:creationId xmlns:a16="http://schemas.microsoft.com/office/drawing/2014/main" id="{00000000-0008-0000-04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2" name="Text Box 15">
          <a:extLst>
            <a:ext uri="{FF2B5EF4-FFF2-40B4-BE49-F238E27FC236}">
              <a16:creationId xmlns:a16="http://schemas.microsoft.com/office/drawing/2014/main" id="{00000000-0008-0000-04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3" name="Text Box 15">
          <a:extLst>
            <a:ext uri="{FF2B5EF4-FFF2-40B4-BE49-F238E27FC236}">
              <a16:creationId xmlns:a16="http://schemas.microsoft.com/office/drawing/2014/main" id="{00000000-0008-0000-04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4" name="Text Box 15">
          <a:extLst>
            <a:ext uri="{FF2B5EF4-FFF2-40B4-BE49-F238E27FC236}">
              <a16:creationId xmlns:a16="http://schemas.microsoft.com/office/drawing/2014/main" id="{00000000-0008-0000-04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5" name="Text Box 15">
          <a:extLst>
            <a:ext uri="{FF2B5EF4-FFF2-40B4-BE49-F238E27FC236}">
              <a16:creationId xmlns:a16="http://schemas.microsoft.com/office/drawing/2014/main" id="{00000000-0008-0000-04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6" name="Text Box 15">
          <a:extLst>
            <a:ext uri="{FF2B5EF4-FFF2-40B4-BE49-F238E27FC236}">
              <a16:creationId xmlns:a16="http://schemas.microsoft.com/office/drawing/2014/main" id="{00000000-0008-0000-04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7" name="Text Box 15">
          <a:extLst>
            <a:ext uri="{FF2B5EF4-FFF2-40B4-BE49-F238E27FC236}">
              <a16:creationId xmlns:a16="http://schemas.microsoft.com/office/drawing/2014/main" id="{00000000-0008-0000-04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8" name="Text Box 15">
          <a:extLst>
            <a:ext uri="{FF2B5EF4-FFF2-40B4-BE49-F238E27FC236}">
              <a16:creationId xmlns:a16="http://schemas.microsoft.com/office/drawing/2014/main" id="{00000000-0008-0000-04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9" name="Text Box 15">
          <a:extLst>
            <a:ext uri="{FF2B5EF4-FFF2-40B4-BE49-F238E27FC236}">
              <a16:creationId xmlns:a16="http://schemas.microsoft.com/office/drawing/2014/main" id="{00000000-0008-0000-04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0" name="Text Box 15">
          <a:extLst>
            <a:ext uri="{FF2B5EF4-FFF2-40B4-BE49-F238E27FC236}">
              <a16:creationId xmlns:a16="http://schemas.microsoft.com/office/drawing/2014/main" id="{00000000-0008-0000-04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1" name="Text Box 15">
          <a:extLst>
            <a:ext uri="{FF2B5EF4-FFF2-40B4-BE49-F238E27FC236}">
              <a16:creationId xmlns:a16="http://schemas.microsoft.com/office/drawing/2014/main" id="{00000000-0008-0000-04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2" name="Text Box 15">
          <a:extLst>
            <a:ext uri="{FF2B5EF4-FFF2-40B4-BE49-F238E27FC236}">
              <a16:creationId xmlns:a16="http://schemas.microsoft.com/office/drawing/2014/main" id="{00000000-0008-0000-04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3" name="Text Box 15">
          <a:extLst>
            <a:ext uri="{FF2B5EF4-FFF2-40B4-BE49-F238E27FC236}">
              <a16:creationId xmlns:a16="http://schemas.microsoft.com/office/drawing/2014/main" id="{00000000-0008-0000-04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4" name="Text Box 15">
          <a:extLst>
            <a:ext uri="{FF2B5EF4-FFF2-40B4-BE49-F238E27FC236}">
              <a16:creationId xmlns:a16="http://schemas.microsoft.com/office/drawing/2014/main" id="{00000000-0008-0000-04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5" name="Text Box 15">
          <a:extLst>
            <a:ext uri="{FF2B5EF4-FFF2-40B4-BE49-F238E27FC236}">
              <a16:creationId xmlns:a16="http://schemas.microsoft.com/office/drawing/2014/main" id="{00000000-0008-0000-04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6" name="Text Box 15">
          <a:extLst>
            <a:ext uri="{FF2B5EF4-FFF2-40B4-BE49-F238E27FC236}">
              <a16:creationId xmlns:a16="http://schemas.microsoft.com/office/drawing/2014/main" id="{00000000-0008-0000-04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7" name="Text Box 15">
          <a:extLst>
            <a:ext uri="{FF2B5EF4-FFF2-40B4-BE49-F238E27FC236}">
              <a16:creationId xmlns:a16="http://schemas.microsoft.com/office/drawing/2014/main" id="{00000000-0008-0000-04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8" name="Text Box 15">
          <a:extLst>
            <a:ext uri="{FF2B5EF4-FFF2-40B4-BE49-F238E27FC236}">
              <a16:creationId xmlns:a16="http://schemas.microsoft.com/office/drawing/2014/main" id="{00000000-0008-0000-04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9" name="Text Box 15">
          <a:extLst>
            <a:ext uri="{FF2B5EF4-FFF2-40B4-BE49-F238E27FC236}">
              <a16:creationId xmlns:a16="http://schemas.microsoft.com/office/drawing/2014/main" id="{00000000-0008-0000-04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0" name="Text Box 15">
          <a:extLst>
            <a:ext uri="{FF2B5EF4-FFF2-40B4-BE49-F238E27FC236}">
              <a16:creationId xmlns:a16="http://schemas.microsoft.com/office/drawing/2014/main" id="{00000000-0008-0000-04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1" name="Text Box 15">
          <a:extLst>
            <a:ext uri="{FF2B5EF4-FFF2-40B4-BE49-F238E27FC236}">
              <a16:creationId xmlns:a16="http://schemas.microsoft.com/office/drawing/2014/main" id="{00000000-0008-0000-04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2" name="Text Box 15">
          <a:extLst>
            <a:ext uri="{FF2B5EF4-FFF2-40B4-BE49-F238E27FC236}">
              <a16:creationId xmlns:a16="http://schemas.microsoft.com/office/drawing/2014/main" id="{00000000-0008-0000-04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3" name="Text Box 15">
          <a:extLst>
            <a:ext uri="{FF2B5EF4-FFF2-40B4-BE49-F238E27FC236}">
              <a16:creationId xmlns:a16="http://schemas.microsoft.com/office/drawing/2014/main" id="{00000000-0008-0000-04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4" name="Text Box 15">
          <a:extLst>
            <a:ext uri="{FF2B5EF4-FFF2-40B4-BE49-F238E27FC236}">
              <a16:creationId xmlns:a16="http://schemas.microsoft.com/office/drawing/2014/main" id="{00000000-0008-0000-04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5" name="Text Box 15">
          <a:extLst>
            <a:ext uri="{FF2B5EF4-FFF2-40B4-BE49-F238E27FC236}">
              <a16:creationId xmlns:a16="http://schemas.microsoft.com/office/drawing/2014/main" id="{00000000-0008-0000-04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6" name="Text Box 15">
          <a:extLst>
            <a:ext uri="{FF2B5EF4-FFF2-40B4-BE49-F238E27FC236}">
              <a16:creationId xmlns:a16="http://schemas.microsoft.com/office/drawing/2014/main" id="{00000000-0008-0000-04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7" name="Text Box 15">
          <a:extLst>
            <a:ext uri="{FF2B5EF4-FFF2-40B4-BE49-F238E27FC236}">
              <a16:creationId xmlns:a16="http://schemas.microsoft.com/office/drawing/2014/main" id="{00000000-0008-0000-04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8" name="Text Box 15">
          <a:extLst>
            <a:ext uri="{FF2B5EF4-FFF2-40B4-BE49-F238E27FC236}">
              <a16:creationId xmlns:a16="http://schemas.microsoft.com/office/drawing/2014/main" id="{00000000-0008-0000-04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9" name="Text Box 15">
          <a:extLst>
            <a:ext uri="{FF2B5EF4-FFF2-40B4-BE49-F238E27FC236}">
              <a16:creationId xmlns:a16="http://schemas.microsoft.com/office/drawing/2014/main" id="{00000000-0008-0000-04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0" name="Text Box 15">
          <a:extLst>
            <a:ext uri="{FF2B5EF4-FFF2-40B4-BE49-F238E27FC236}">
              <a16:creationId xmlns:a16="http://schemas.microsoft.com/office/drawing/2014/main" id="{00000000-0008-0000-04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1" name="Text Box 15">
          <a:extLst>
            <a:ext uri="{FF2B5EF4-FFF2-40B4-BE49-F238E27FC236}">
              <a16:creationId xmlns:a16="http://schemas.microsoft.com/office/drawing/2014/main" id="{00000000-0008-0000-04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2" name="Text Box 15">
          <a:extLst>
            <a:ext uri="{FF2B5EF4-FFF2-40B4-BE49-F238E27FC236}">
              <a16:creationId xmlns:a16="http://schemas.microsoft.com/office/drawing/2014/main" id="{00000000-0008-0000-04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3" name="Text Box 15">
          <a:extLst>
            <a:ext uri="{FF2B5EF4-FFF2-40B4-BE49-F238E27FC236}">
              <a16:creationId xmlns:a16="http://schemas.microsoft.com/office/drawing/2014/main" id="{00000000-0008-0000-04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4" name="Text Box 15">
          <a:extLst>
            <a:ext uri="{FF2B5EF4-FFF2-40B4-BE49-F238E27FC236}">
              <a16:creationId xmlns:a16="http://schemas.microsoft.com/office/drawing/2014/main" id="{00000000-0008-0000-04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5" name="Text Box 15">
          <a:extLst>
            <a:ext uri="{FF2B5EF4-FFF2-40B4-BE49-F238E27FC236}">
              <a16:creationId xmlns:a16="http://schemas.microsoft.com/office/drawing/2014/main" id="{00000000-0008-0000-04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6" name="Text Box 15">
          <a:extLst>
            <a:ext uri="{FF2B5EF4-FFF2-40B4-BE49-F238E27FC236}">
              <a16:creationId xmlns:a16="http://schemas.microsoft.com/office/drawing/2014/main" id="{00000000-0008-0000-04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7" name="Text Box 15">
          <a:extLst>
            <a:ext uri="{FF2B5EF4-FFF2-40B4-BE49-F238E27FC236}">
              <a16:creationId xmlns:a16="http://schemas.microsoft.com/office/drawing/2014/main" id="{00000000-0008-0000-04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8" name="Text Box 15">
          <a:extLst>
            <a:ext uri="{FF2B5EF4-FFF2-40B4-BE49-F238E27FC236}">
              <a16:creationId xmlns:a16="http://schemas.microsoft.com/office/drawing/2014/main" id="{00000000-0008-0000-04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9" name="Text Box 15">
          <a:extLst>
            <a:ext uri="{FF2B5EF4-FFF2-40B4-BE49-F238E27FC236}">
              <a16:creationId xmlns:a16="http://schemas.microsoft.com/office/drawing/2014/main" id="{00000000-0008-0000-04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0" name="Text Box 15">
          <a:extLst>
            <a:ext uri="{FF2B5EF4-FFF2-40B4-BE49-F238E27FC236}">
              <a16:creationId xmlns:a16="http://schemas.microsoft.com/office/drawing/2014/main" id="{00000000-0008-0000-04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1" name="Text Box 15">
          <a:extLst>
            <a:ext uri="{FF2B5EF4-FFF2-40B4-BE49-F238E27FC236}">
              <a16:creationId xmlns:a16="http://schemas.microsoft.com/office/drawing/2014/main" id="{00000000-0008-0000-04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2" name="Text Box 15">
          <a:extLst>
            <a:ext uri="{FF2B5EF4-FFF2-40B4-BE49-F238E27FC236}">
              <a16:creationId xmlns:a16="http://schemas.microsoft.com/office/drawing/2014/main" id="{00000000-0008-0000-04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3" name="Text Box 15">
          <a:extLst>
            <a:ext uri="{FF2B5EF4-FFF2-40B4-BE49-F238E27FC236}">
              <a16:creationId xmlns:a16="http://schemas.microsoft.com/office/drawing/2014/main" id="{00000000-0008-0000-04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4" name="Text Box 15">
          <a:extLst>
            <a:ext uri="{FF2B5EF4-FFF2-40B4-BE49-F238E27FC236}">
              <a16:creationId xmlns:a16="http://schemas.microsoft.com/office/drawing/2014/main" id="{00000000-0008-0000-04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5" name="Text Box 15">
          <a:extLst>
            <a:ext uri="{FF2B5EF4-FFF2-40B4-BE49-F238E27FC236}">
              <a16:creationId xmlns:a16="http://schemas.microsoft.com/office/drawing/2014/main" id="{00000000-0008-0000-04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6" name="Text Box 15">
          <a:extLst>
            <a:ext uri="{FF2B5EF4-FFF2-40B4-BE49-F238E27FC236}">
              <a16:creationId xmlns:a16="http://schemas.microsoft.com/office/drawing/2014/main" id="{00000000-0008-0000-04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7" name="Text Box 15">
          <a:extLst>
            <a:ext uri="{FF2B5EF4-FFF2-40B4-BE49-F238E27FC236}">
              <a16:creationId xmlns:a16="http://schemas.microsoft.com/office/drawing/2014/main" id="{00000000-0008-0000-04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8" name="Text Box 15">
          <a:extLst>
            <a:ext uri="{FF2B5EF4-FFF2-40B4-BE49-F238E27FC236}">
              <a16:creationId xmlns:a16="http://schemas.microsoft.com/office/drawing/2014/main" id="{00000000-0008-0000-04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9" name="Text Box 15">
          <a:extLst>
            <a:ext uri="{FF2B5EF4-FFF2-40B4-BE49-F238E27FC236}">
              <a16:creationId xmlns:a16="http://schemas.microsoft.com/office/drawing/2014/main" id="{00000000-0008-0000-04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0" name="Text Box 15">
          <a:extLst>
            <a:ext uri="{FF2B5EF4-FFF2-40B4-BE49-F238E27FC236}">
              <a16:creationId xmlns:a16="http://schemas.microsoft.com/office/drawing/2014/main" id="{00000000-0008-0000-04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1" name="Text Box 15">
          <a:extLst>
            <a:ext uri="{FF2B5EF4-FFF2-40B4-BE49-F238E27FC236}">
              <a16:creationId xmlns:a16="http://schemas.microsoft.com/office/drawing/2014/main" id="{00000000-0008-0000-04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2" name="Text Box 15">
          <a:extLst>
            <a:ext uri="{FF2B5EF4-FFF2-40B4-BE49-F238E27FC236}">
              <a16:creationId xmlns:a16="http://schemas.microsoft.com/office/drawing/2014/main" id="{00000000-0008-0000-04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3" name="Text Box 15">
          <a:extLst>
            <a:ext uri="{FF2B5EF4-FFF2-40B4-BE49-F238E27FC236}">
              <a16:creationId xmlns:a16="http://schemas.microsoft.com/office/drawing/2014/main" id="{00000000-0008-0000-04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4" name="Text Box 15">
          <a:extLst>
            <a:ext uri="{FF2B5EF4-FFF2-40B4-BE49-F238E27FC236}">
              <a16:creationId xmlns:a16="http://schemas.microsoft.com/office/drawing/2014/main" id="{00000000-0008-0000-04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5" name="Text Box 15">
          <a:extLst>
            <a:ext uri="{FF2B5EF4-FFF2-40B4-BE49-F238E27FC236}">
              <a16:creationId xmlns:a16="http://schemas.microsoft.com/office/drawing/2014/main" id="{00000000-0008-0000-04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6" name="Text Box 15">
          <a:extLst>
            <a:ext uri="{FF2B5EF4-FFF2-40B4-BE49-F238E27FC236}">
              <a16:creationId xmlns:a16="http://schemas.microsoft.com/office/drawing/2014/main" id="{00000000-0008-0000-04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7" name="Text Box 15">
          <a:extLst>
            <a:ext uri="{FF2B5EF4-FFF2-40B4-BE49-F238E27FC236}">
              <a16:creationId xmlns:a16="http://schemas.microsoft.com/office/drawing/2014/main" id="{00000000-0008-0000-04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8" name="Text Box 15">
          <a:extLst>
            <a:ext uri="{FF2B5EF4-FFF2-40B4-BE49-F238E27FC236}">
              <a16:creationId xmlns:a16="http://schemas.microsoft.com/office/drawing/2014/main" id="{00000000-0008-0000-04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9" name="Text Box 15">
          <a:extLst>
            <a:ext uri="{FF2B5EF4-FFF2-40B4-BE49-F238E27FC236}">
              <a16:creationId xmlns:a16="http://schemas.microsoft.com/office/drawing/2014/main" id="{00000000-0008-0000-04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0" name="Text Box 15">
          <a:extLst>
            <a:ext uri="{FF2B5EF4-FFF2-40B4-BE49-F238E27FC236}">
              <a16:creationId xmlns:a16="http://schemas.microsoft.com/office/drawing/2014/main" id="{00000000-0008-0000-04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1" name="Text Box 15">
          <a:extLst>
            <a:ext uri="{FF2B5EF4-FFF2-40B4-BE49-F238E27FC236}">
              <a16:creationId xmlns:a16="http://schemas.microsoft.com/office/drawing/2014/main" id="{00000000-0008-0000-04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2" name="Text Box 15">
          <a:extLst>
            <a:ext uri="{FF2B5EF4-FFF2-40B4-BE49-F238E27FC236}">
              <a16:creationId xmlns:a16="http://schemas.microsoft.com/office/drawing/2014/main" id="{00000000-0008-0000-04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3" name="Text Box 15">
          <a:extLst>
            <a:ext uri="{FF2B5EF4-FFF2-40B4-BE49-F238E27FC236}">
              <a16:creationId xmlns:a16="http://schemas.microsoft.com/office/drawing/2014/main" id="{00000000-0008-0000-04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4" name="Text Box 15">
          <a:extLst>
            <a:ext uri="{FF2B5EF4-FFF2-40B4-BE49-F238E27FC236}">
              <a16:creationId xmlns:a16="http://schemas.microsoft.com/office/drawing/2014/main" id="{00000000-0008-0000-04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5" name="Text Box 15">
          <a:extLst>
            <a:ext uri="{FF2B5EF4-FFF2-40B4-BE49-F238E27FC236}">
              <a16:creationId xmlns:a16="http://schemas.microsoft.com/office/drawing/2014/main" id="{00000000-0008-0000-04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6" name="Text Box 15">
          <a:extLst>
            <a:ext uri="{FF2B5EF4-FFF2-40B4-BE49-F238E27FC236}">
              <a16:creationId xmlns:a16="http://schemas.microsoft.com/office/drawing/2014/main" id="{00000000-0008-0000-04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7" name="Text Box 15">
          <a:extLst>
            <a:ext uri="{FF2B5EF4-FFF2-40B4-BE49-F238E27FC236}">
              <a16:creationId xmlns:a16="http://schemas.microsoft.com/office/drawing/2014/main" id="{00000000-0008-0000-04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8" name="Text Box 15">
          <a:extLst>
            <a:ext uri="{FF2B5EF4-FFF2-40B4-BE49-F238E27FC236}">
              <a16:creationId xmlns:a16="http://schemas.microsoft.com/office/drawing/2014/main" id="{00000000-0008-0000-04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9" name="Text Box 15">
          <a:extLst>
            <a:ext uri="{FF2B5EF4-FFF2-40B4-BE49-F238E27FC236}">
              <a16:creationId xmlns:a16="http://schemas.microsoft.com/office/drawing/2014/main" id="{00000000-0008-0000-04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0" name="Text Box 15">
          <a:extLst>
            <a:ext uri="{FF2B5EF4-FFF2-40B4-BE49-F238E27FC236}">
              <a16:creationId xmlns:a16="http://schemas.microsoft.com/office/drawing/2014/main" id="{00000000-0008-0000-04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1" name="Text Box 15">
          <a:extLst>
            <a:ext uri="{FF2B5EF4-FFF2-40B4-BE49-F238E27FC236}">
              <a16:creationId xmlns:a16="http://schemas.microsoft.com/office/drawing/2014/main" id="{00000000-0008-0000-04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2" name="Text Box 15">
          <a:extLst>
            <a:ext uri="{FF2B5EF4-FFF2-40B4-BE49-F238E27FC236}">
              <a16:creationId xmlns:a16="http://schemas.microsoft.com/office/drawing/2014/main" id="{00000000-0008-0000-04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3" name="Text Box 15">
          <a:extLst>
            <a:ext uri="{FF2B5EF4-FFF2-40B4-BE49-F238E27FC236}">
              <a16:creationId xmlns:a16="http://schemas.microsoft.com/office/drawing/2014/main" id="{00000000-0008-0000-04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4" name="Text Box 15">
          <a:extLst>
            <a:ext uri="{FF2B5EF4-FFF2-40B4-BE49-F238E27FC236}">
              <a16:creationId xmlns:a16="http://schemas.microsoft.com/office/drawing/2014/main" id="{00000000-0008-0000-04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5" name="Text Box 15">
          <a:extLst>
            <a:ext uri="{FF2B5EF4-FFF2-40B4-BE49-F238E27FC236}">
              <a16:creationId xmlns:a16="http://schemas.microsoft.com/office/drawing/2014/main" id="{00000000-0008-0000-04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6" name="Text Box 15">
          <a:extLst>
            <a:ext uri="{FF2B5EF4-FFF2-40B4-BE49-F238E27FC236}">
              <a16:creationId xmlns:a16="http://schemas.microsoft.com/office/drawing/2014/main" id="{00000000-0008-0000-04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7" name="Text Box 15">
          <a:extLst>
            <a:ext uri="{FF2B5EF4-FFF2-40B4-BE49-F238E27FC236}">
              <a16:creationId xmlns:a16="http://schemas.microsoft.com/office/drawing/2014/main" id="{00000000-0008-0000-04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8" name="Text Box 15">
          <a:extLst>
            <a:ext uri="{FF2B5EF4-FFF2-40B4-BE49-F238E27FC236}">
              <a16:creationId xmlns:a16="http://schemas.microsoft.com/office/drawing/2014/main" id="{00000000-0008-0000-04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9" name="Text Box 15">
          <a:extLst>
            <a:ext uri="{FF2B5EF4-FFF2-40B4-BE49-F238E27FC236}">
              <a16:creationId xmlns:a16="http://schemas.microsoft.com/office/drawing/2014/main" id="{00000000-0008-0000-04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0" name="Text Box 15">
          <a:extLst>
            <a:ext uri="{FF2B5EF4-FFF2-40B4-BE49-F238E27FC236}">
              <a16:creationId xmlns:a16="http://schemas.microsoft.com/office/drawing/2014/main" id="{00000000-0008-0000-04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1" name="Text Box 15">
          <a:extLst>
            <a:ext uri="{FF2B5EF4-FFF2-40B4-BE49-F238E27FC236}">
              <a16:creationId xmlns:a16="http://schemas.microsoft.com/office/drawing/2014/main" id="{00000000-0008-0000-04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2" name="Text Box 15">
          <a:extLst>
            <a:ext uri="{FF2B5EF4-FFF2-40B4-BE49-F238E27FC236}">
              <a16:creationId xmlns:a16="http://schemas.microsoft.com/office/drawing/2014/main" id="{00000000-0008-0000-04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3" name="Text Box 15">
          <a:extLst>
            <a:ext uri="{FF2B5EF4-FFF2-40B4-BE49-F238E27FC236}">
              <a16:creationId xmlns:a16="http://schemas.microsoft.com/office/drawing/2014/main" id="{00000000-0008-0000-04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4" name="Text Box 15">
          <a:extLst>
            <a:ext uri="{FF2B5EF4-FFF2-40B4-BE49-F238E27FC236}">
              <a16:creationId xmlns:a16="http://schemas.microsoft.com/office/drawing/2014/main" id="{00000000-0008-0000-04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5" name="Text Box 15">
          <a:extLst>
            <a:ext uri="{FF2B5EF4-FFF2-40B4-BE49-F238E27FC236}">
              <a16:creationId xmlns:a16="http://schemas.microsoft.com/office/drawing/2014/main" id="{00000000-0008-0000-04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6" name="Text Box 15">
          <a:extLst>
            <a:ext uri="{FF2B5EF4-FFF2-40B4-BE49-F238E27FC236}">
              <a16:creationId xmlns:a16="http://schemas.microsoft.com/office/drawing/2014/main" id="{00000000-0008-0000-04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7" name="Text Box 15">
          <a:extLst>
            <a:ext uri="{FF2B5EF4-FFF2-40B4-BE49-F238E27FC236}">
              <a16:creationId xmlns:a16="http://schemas.microsoft.com/office/drawing/2014/main" id="{00000000-0008-0000-04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8" name="Text Box 15">
          <a:extLst>
            <a:ext uri="{FF2B5EF4-FFF2-40B4-BE49-F238E27FC236}">
              <a16:creationId xmlns:a16="http://schemas.microsoft.com/office/drawing/2014/main" id="{00000000-0008-0000-04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9" name="Text Box 15">
          <a:extLst>
            <a:ext uri="{FF2B5EF4-FFF2-40B4-BE49-F238E27FC236}">
              <a16:creationId xmlns:a16="http://schemas.microsoft.com/office/drawing/2014/main" id="{00000000-0008-0000-04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0" name="Text Box 15">
          <a:extLst>
            <a:ext uri="{FF2B5EF4-FFF2-40B4-BE49-F238E27FC236}">
              <a16:creationId xmlns:a16="http://schemas.microsoft.com/office/drawing/2014/main" id="{00000000-0008-0000-04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1" name="Text Box 15">
          <a:extLst>
            <a:ext uri="{FF2B5EF4-FFF2-40B4-BE49-F238E27FC236}">
              <a16:creationId xmlns:a16="http://schemas.microsoft.com/office/drawing/2014/main" id="{00000000-0008-0000-04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2" name="Text Box 15">
          <a:extLst>
            <a:ext uri="{FF2B5EF4-FFF2-40B4-BE49-F238E27FC236}">
              <a16:creationId xmlns:a16="http://schemas.microsoft.com/office/drawing/2014/main" id="{00000000-0008-0000-04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3" name="Text Box 15">
          <a:extLst>
            <a:ext uri="{FF2B5EF4-FFF2-40B4-BE49-F238E27FC236}">
              <a16:creationId xmlns:a16="http://schemas.microsoft.com/office/drawing/2014/main" id="{00000000-0008-0000-04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4" name="Text Box 15">
          <a:extLst>
            <a:ext uri="{FF2B5EF4-FFF2-40B4-BE49-F238E27FC236}">
              <a16:creationId xmlns:a16="http://schemas.microsoft.com/office/drawing/2014/main" id="{00000000-0008-0000-04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5" name="Text Box 15">
          <a:extLst>
            <a:ext uri="{FF2B5EF4-FFF2-40B4-BE49-F238E27FC236}">
              <a16:creationId xmlns:a16="http://schemas.microsoft.com/office/drawing/2014/main" id="{00000000-0008-0000-04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6" name="Text Box 15">
          <a:extLst>
            <a:ext uri="{FF2B5EF4-FFF2-40B4-BE49-F238E27FC236}">
              <a16:creationId xmlns:a16="http://schemas.microsoft.com/office/drawing/2014/main" id="{00000000-0008-0000-04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7" name="Text Box 15">
          <a:extLst>
            <a:ext uri="{FF2B5EF4-FFF2-40B4-BE49-F238E27FC236}">
              <a16:creationId xmlns:a16="http://schemas.microsoft.com/office/drawing/2014/main" id="{00000000-0008-0000-04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8" name="Text Box 15">
          <a:extLst>
            <a:ext uri="{FF2B5EF4-FFF2-40B4-BE49-F238E27FC236}">
              <a16:creationId xmlns:a16="http://schemas.microsoft.com/office/drawing/2014/main" id="{00000000-0008-0000-04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9" name="Text Box 15">
          <a:extLst>
            <a:ext uri="{FF2B5EF4-FFF2-40B4-BE49-F238E27FC236}">
              <a16:creationId xmlns:a16="http://schemas.microsoft.com/office/drawing/2014/main" id="{00000000-0008-0000-04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0" name="Text Box 15">
          <a:extLst>
            <a:ext uri="{FF2B5EF4-FFF2-40B4-BE49-F238E27FC236}">
              <a16:creationId xmlns:a16="http://schemas.microsoft.com/office/drawing/2014/main" id="{00000000-0008-0000-04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1" name="Text Box 15">
          <a:extLst>
            <a:ext uri="{FF2B5EF4-FFF2-40B4-BE49-F238E27FC236}">
              <a16:creationId xmlns:a16="http://schemas.microsoft.com/office/drawing/2014/main" id="{00000000-0008-0000-04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2" name="Text Box 15">
          <a:extLst>
            <a:ext uri="{FF2B5EF4-FFF2-40B4-BE49-F238E27FC236}">
              <a16:creationId xmlns:a16="http://schemas.microsoft.com/office/drawing/2014/main" id="{00000000-0008-0000-04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3" name="Text Box 15">
          <a:extLst>
            <a:ext uri="{FF2B5EF4-FFF2-40B4-BE49-F238E27FC236}">
              <a16:creationId xmlns:a16="http://schemas.microsoft.com/office/drawing/2014/main" id="{00000000-0008-0000-04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4" name="Text Box 15">
          <a:extLst>
            <a:ext uri="{FF2B5EF4-FFF2-40B4-BE49-F238E27FC236}">
              <a16:creationId xmlns:a16="http://schemas.microsoft.com/office/drawing/2014/main" id="{00000000-0008-0000-04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5" name="Text Box 15">
          <a:extLst>
            <a:ext uri="{FF2B5EF4-FFF2-40B4-BE49-F238E27FC236}">
              <a16:creationId xmlns:a16="http://schemas.microsoft.com/office/drawing/2014/main" id="{00000000-0008-0000-04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6" name="Text Box 15">
          <a:extLst>
            <a:ext uri="{FF2B5EF4-FFF2-40B4-BE49-F238E27FC236}">
              <a16:creationId xmlns:a16="http://schemas.microsoft.com/office/drawing/2014/main" id="{00000000-0008-0000-04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7" name="Text Box 15">
          <a:extLst>
            <a:ext uri="{FF2B5EF4-FFF2-40B4-BE49-F238E27FC236}">
              <a16:creationId xmlns:a16="http://schemas.microsoft.com/office/drawing/2014/main" id="{00000000-0008-0000-04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8" name="Text Box 15">
          <a:extLst>
            <a:ext uri="{FF2B5EF4-FFF2-40B4-BE49-F238E27FC236}">
              <a16:creationId xmlns:a16="http://schemas.microsoft.com/office/drawing/2014/main" id="{00000000-0008-0000-04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9" name="Text Box 15">
          <a:extLst>
            <a:ext uri="{FF2B5EF4-FFF2-40B4-BE49-F238E27FC236}">
              <a16:creationId xmlns:a16="http://schemas.microsoft.com/office/drawing/2014/main" id="{00000000-0008-0000-04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0" name="Text Box 15">
          <a:extLst>
            <a:ext uri="{FF2B5EF4-FFF2-40B4-BE49-F238E27FC236}">
              <a16:creationId xmlns:a16="http://schemas.microsoft.com/office/drawing/2014/main" id="{00000000-0008-0000-04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1" name="Text Box 15">
          <a:extLst>
            <a:ext uri="{FF2B5EF4-FFF2-40B4-BE49-F238E27FC236}">
              <a16:creationId xmlns:a16="http://schemas.microsoft.com/office/drawing/2014/main" id="{00000000-0008-0000-04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2" name="Text Box 15">
          <a:extLst>
            <a:ext uri="{FF2B5EF4-FFF2-40B4-BE49-F238E27FC236}">
              <a16:creationId xmlns:a16="http://schemas.microsoft.com/office/drawing/2014/main" id="{00000000-0008-0000-04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3" name="Text Box 15">
          <a:extLst>
            <a:ext uri="{FF2B5EF4-FFF2-40B4-BE49-F238E27FC236}">
              <a16:creationId xmlns:a16="http://schemas.microsoft.com/office/drawing/2014/main" id="{00000000-0008-0000-04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4" name="Text Box 15">
          <a:extLst>
            <a:ext uri="{FF2B5EF4-FFF2-40B4-BE49-F238E27FC236}">
              <a16:creationId xmlns:a16="http://schemas.microsoft.com/office/drawing/2014/main" id="{00000000-0008-0000-04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5" name="Text Box 15">
          <a:extLst>
            <a:ext uri="{FF2B5EF4-FFF2-40B4-BE49-F238E27FC236}">
              <a16:creationId xmlns:a16="http://schemas.microsoft.com/office/drawing/2014/main" id="{00000000-0008-0000-04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6" name="Text Box 15">
          <a:extLst>
            <a:ext uri="{FF2B5EF4-FFF2-40B4-BE49-F238E27FC236}">
              <a16:creationId xmlns:a16="http://schemas.microsoft.com/office/drawing/2014/main" id="{00000000-0008-0000-04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7" name="Text Box 15">
          <a:extLst>
            <a:ext uri="{FF2B5EF4-FFF2-40B4-BE49-F238E27FC236}">
              <a16:creationId xmlns:a16="http://schemas.microsoft.com/office/drawing/2014/main" id="{00000000-0008-0000-04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8" name="Text Box 15">
          <a:extLst>
            <a:ext uri="{FF2B5EF4-FFF2-40B4-BE49-F238E27FC236}">
              <a16:creationId xmlns:a16="http://schemas.microsoft.com/office/drawing/2014/main" id="{00000000-0008-0000-04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9" name="Text Box 15">
          <a:extLst>
            <a:ext uri="{FF2B5EF4-FFF2-40B4-BE49-F238E27FC236}">
              <a16:creationId xmlns:a16="http://schemas.microsoft.com/office/drawing/2014/main" id="{00000000-0008-0000-04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0" name="Text Box 15">
          <a:extLst>
            <a:ext uri="{FF2B5EF4-FFF2-40B4-BE49-F238E27FC236}">
              <a16:creationId xmlns:a16="http://schemas.microsoft.com/office/drawing/2014/main" id="{00000000-0008-0000-04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1" name="Text Box 15">
          <a:extLst>
            <a:ext uri="{FF2B5EF4-FFF2-40B4-BE49-F238E27FC236}">
              <a16:creationId xmlns:a16="http://schemas.microsoft.com/office/drawing/2014/main" id="{00000000-0008-0000-04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2" name="Text Box 15">
          <a:extLst>
            <a:ext uri="{FF2B5EF4-FFF2-40B4-BE49-F238E27FC236}">
              <a16:creationId xmlns:a16="http://schemas.microsoft.com/office/drawing/2014/main" id="{00000000-0008-0000-04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3" name="Text Box 15">
          <a:extLst>
            <a:ext uri="{FF2B5EF4-FFF2-40B4-BE49-F238E27FC236}">
              <a16:creationId xmlns:a16="http://schemas.microsoft.com/office/drawing/2014/main" id="{00000000-0008-0000-04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4" name="Text Box 15">
          <a:extLst>
            <a:ext uri="{FF2B5EF4-FFF2-40B4-BE49-F238E27FC236}">
              <a16:creationId xmlns:a16="http://schemas.microsoft.com/office/drawing/2014/main" id="{00000000-0008-0000-04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5" name="Text Box 15">
          <a:extLst>
            <a:ext uri="{FF2B5EF4-FFF2-40B4-BE49-F238E27FC236}">
              <a16:creationId xmlns:a16="http://schemas.microsoft.com/office/drawing/2014/main" id="{00000000-0008-0000-04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6" name="Text Box 15">
          <a:extLst>
            <a:ext uri="{FF2B5EF4-FFF2-40B4-BE49-F238E27FC236}">
              <a16:creationId xmlns:a16="http://schemas.microsoft.com/office/drawing/2014/main" id="{00000000-0008-0000-04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7" name="Text Box 15">
          <a:extLst>
            <a:ext uri="{FF2B5EF4-FFF2-40B4-BE49-F238E27FC236}">
              <a16:creationId xmlns:a16="http://schemas.microsoft.com/office/drawing/2014/main" id="{00000000-0008-0000-04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8" name="Text Box 15">
          <a:extLst>
            <a:ext uri="{FF2B5EF4-FFF2-40B4-BE49-F238E27FC236}">
              <a16:creationId xmlns:a16="http://schemas.microsoft.com/office/drawing/2014/main" id="{00000000-0008-0000-04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9" name="Text Box 15">
          <a:extLst>
            <a:ext uri="{FF2B5EF4-FFF2-40B4-BE49-F238E27FC236}">
              <a16:creationId xmlns:a16="http://schemas.microsoft.com/office/drawing/2014/main" id="{00000000-0008-0000-04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0" name="Text Box 15">
          <a:extLst>
            <a:ext uri="{FF2B5EF4-FFF2-40B4-BE49-F238E27FC236}">
              <a16:creationId xmlns:a16="http://schemas.microsoft.com/office/drawing/2014/main" id="{00000000-0008-0000-04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1" name="Text Box 15">
          <a:extLst>
            <a:ext uri="{FF2B5EF4-FFF2-40B4-BE49-F238E27FC236}">
              <a16:creationId xmlns:a16="http://schemas.microsoft.com/office/drawing/2014/main" id="{00000000-0008-0000-04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2" name="Text Box 15">
          <a:extLst>
            <a:ext uri="{FF2B5EF4-FFF2-40B4-BE49-F238E27FC236}">
              <a16:creationId xmlns:a16="http://schemas.microsoft.com/office/drawing/2014/main" id="{00000000-0008-0000-04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3" name="Text Box 15">
          <a:extLst>
            <a:ext uri="{FF2B5EF4-FFF2-40B4-BE49-F238E27FC236}">
              <a16:creationId xmlns:a16="http://schemas.microsoft.com/office/drawing/2014/main" id="{00000000-0008-0000-04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4" name="Text Box 15">
          <a:extLst>
            <a:ext uri="{FF2B5EF4-FFF2-40B4-BE49-F238E27FC236}">
              <a16:creationId xmlns:a16="http://schemas.microsoft.com/office/drawing/2014/main" id="{00000000-0008-0000-04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5" name="Text Box 15">
          <a:extLst>
            <a:ext uri="{FF2B5EF4-FFF2-40B4-BE49-F238E27FC236}">
              <a16:creationId xmlns:a16="http://schemas.microsoft.com/office/drawing/2014/main" id="{00000000-0008-0000-04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6" name="Text Box 15">
          <a:extLst>
            <a:ext uri="{FF2B5EF4-FFF2-40B4-BE49-F238E27FC236}">
              <a16:creationId xmlns:a16="http://schemas.microsoft.com/office/drawing/2014/main" id="{00000000-0008-0000-04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7" name="Text Box 15">
          <a:extLst>
            <a:ext uri="{FF2B5EF4-FFF2-40B4-BE49-F238E27FC236}">
              <a16:creationId xmlns:a16="http://schemas.microsoft.com/office/drawing/2014/main" id="{00000000-0008-0000-04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8" name="Text Box 15">
          <a:extLst>
            <a:ext uri="{FF2B5EF4-FFF2-40B4-BE49-F238E27FC236}">
              <a16:creationId xmlns:a16="http://schemas.microsoft.com/office/drawing/2014/main" id="{00000000-0008-0000-04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9" name="Text Box 15">
          <a:extLst>
            <a:ext uri="{FF2B5EF4-FFF2-40B4-BE49-F238E27FC236}">
              <a16:creationId xmlns:a16="http://schemas.microsoft.com/office/drawing/2014/main" id="{00000000-0008-0000-04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0" name="Text Box 15">
          <a:extLst>
            <a:ext uri="{FF2B5EF4-FFF2-40B4-BE49-F238E27FC236}">
              <a16:creationId xmlns:a16="http://schemas.microsoft.com/office/drawing/2014/main" id="{00000000-0008-0000-04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1" name="Text Box 15">
          <a:extLst>
            <a:ext uri="{FF2B5EF4-FFF2-40B4-BE49-F238E27FC236}">
              <a16:creationId xmlns:a16="http://schemas.microsoft.com/office/drawing/2014/main" id="{00000000-0008-0000-04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2" name="Text Box 15">
          <a:extLst>
            <a:ext uri="{FF2B5EF4-FFF2-40B4-BE49-F238E27FC236}">
              <a16:creationId xmlns:a16="http://schemas.microsoft.com/office/drawing/2014/main" id="{00000000-0008-0000-04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3" name="Text Box 15">
          <a:extLst>
            <a:ext uri="{FF2B5EF4-FFF2-40B4-BE49-F238E27FC236}">
              <a16:creationId xmlns:a16="http://schemas.microsoft.com/office/drawing/2014/main" id="{00000000-0008-0000-04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4" name="Text Box 15">
          <a:extLst>
            <a:ext uri="{FF2B5EF4-FFF2-40B4-BE49-F238E27FC236}">
              <a16:creationId xmlns:a16="http://schemas.microsoft.com/office/drawing/2014/main" id="{00000000-0008-0000-04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5" name="Text Box 15">
          <a:extLst>
            <a:ext uri="{FF2B5EF4-FFF2-40B4-BE49-F238E27FC236}">
              <a16:creationId xmlns:a16="http://schemas.microsoft.com/office/drawing/2014/main" id="{00000000-0008-0000-04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6" name="Text Box 15">
          <a:extLst>
            <a:ext uri="{FF2B5EF4-FFF2-40B4-BE49-F238E27FC236}">
              <a16:creationId xmlns:a16="http://schemas.microsoft.com/office/drawing/2014/main" id="{00000000-0008-0000-04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7" name="Text Box 15">
          <a:extLst>
            <a:ext uri="{FF2B5EF4-FFF2-40B4-BE49-F238E27FC236}">
              <a16:creationId xmlns:a16="http://schemas.microsoft.com/office/drawing/2014/main" id="{00000000-0008-0000-04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8" name="Text Box 15">
          <a:extLst>
            <a:ext uri="{FF2B5EF4-FFF2-40B4-BE49-F238E27FC236}">
              <a16:creationId xmlns:a16="http://schemas.microsoft.com/office/drawing/2014/main" id="{00000000-0008-0000-04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9" name="Text Box 15">
          <a:extLst>
            <a:ext uri="{FF2B5EF4-FFF2-40B4-BE49-F238E27FC236}">
              <a16:creationId xmlns:a16="http://schemas.microsoft.com/office/drawing/2014/main" id="{00000000-0008-0000-04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0" name="Text Box 15">
          <a:extLst>
            <a:ext uri="{FF2B5EF4-FFF2-40B4-BE49-F238E27FC236}">
              <a16:creationId xmlns:a16="http://schemas.microsoft.com/office/drawing/2014/main" id="{00000000-0008-0000-04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1" name="Text Box 15">
          <a:extLst>
            <a:ext uri="{FF2B5EF4-FFF2-40B4-BE49-F238E27FC236}">
              <a16:creationId xmlns:a16="http://schemas.microsoft.com/office/drawing/2014/main" id="{00000000-0008-0000-04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2" name="Text Box 15">
          <a:extLst>
            <a:ext uri="{FF2B5EF4-FFF2-40B4-BE49-F238E27FC236}">
              <a16:creationId xmlns:a16="http://schemas.microsoft.com/office/drawing/2014/main" id="{00000000-0008-0000-04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3" name="Text Box 15">
          <a:extLst>
            <a:ext uri="{FF2B5EF4-FFF2-40B4-BE49-F238E27FC236}">
              <a16:creationId xmlns:a16="http://schemas.microsoft.com/office/drawing/2014/main" id="{00000000-0008-0000-04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4" name="Text Box 15">
          <a:extLst>
            <a:ext uri="{FF2B5EF4-FFF2-40B4-BE49-F238E27FC236}">
              <a16:creationId xmlns:a16="http://schemas.microsoft.com/office/drawing/2014/main" id="{00000000-0008-0000-04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5" name="Text Box 15">
          <a:extLst>
            <a:ext uri="{FF2B5EF4-FFF2-40B4-BE49-F238E27FC236}">
              <a16:creationId xmlns:a16="http://schemas.microsoft.com/office/drawing/2014/main" id="{00000000-0008-0000-04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6" name="Text Box 15">
          <a:extLst>
            <a:ext uri="{FF2B5EF4-FFF2-40B4-BE49-F238E27FC236}">
              <a16:creationId xmlns:a16="http://schemas.microsoft.com/office/drawing/2014/main" id="{00000000-0008-0000-04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7" name="Text Box 15">
          <a:extLst>
            <a:ext uri="{FF2B5EF4-FFF2-40B4-BE49-F238E27FC236}">
              <a16:creationId xmlns:a16="http://schemas.microsoft.com/office/drawing/2014/main" id="{00000000-0008-0000-04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8" name="Text Box 15">
          <a:extLst>
            <a:ext uri="{FF2B5EF4-FFF2-40B4-BE49-F238E27FC236}">
              <a16:creationId xmlns:a16="http://schemas.microsoft.com/office/drawing/2014/main" id="{00000000-0008-0000-04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9" name="Text Box 15">
          <a:extLst>
            <a:ext uri="{FF2B5EF4-FFF2-40B4-BE49-F238E27FC236}">
              <a16:creationId xmlns:a16="http://schemas.microsoft.com/office/drawing/2014/main" id="{00000000-0008-0000-04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0" name="Text Box 15">
          <a:extLst>
            <a:ext uri="{FF2B5EF4-FFF2-40B4-BE49-F238E27FC236}">
              <a16:creationId xmlns:a16="http://schemas.microsoft.com/office/drawing/2014/main" id="{00000000-0008-0000-04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1" name="Text Box 15">
          <a:extLst>
            <a:ext uri="{FF2B5EF4-FFF2-40B4-BE49-F238E27FC236}">
              <a16:creationId xmlns:a16="http://schemas.microsoft.com/office/drawing/2014/main" id="{00000000-0008-0000-04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2" name="Text Box 15">
          <a:extLst>
            <a:ext uri="{FF2B5EF4-FFF2-40B4-BE49-F238E27FC236}">
              <a16:creationId xmlns:a16="http://schemas.microsoft.com/office/drawing/2014/main" id="{00000000-0008-0000-04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3" name="Text Box 15">
          <a:extLst>
            <a:ext uri="{FF2B5EF4-FFF2-40B4-BE49-F238E27FC236}">
              <a16:creationId xmlns:a16="http://schemas.microsoft.com/office/drawing/2014/main" id="{00000000-0008-0000-04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4" name="Text Box 15">
          <a:extLst>
            <a:ext uri="{FF2B5EF4-FFF2-40B4-BE49-F238E27FC236}">
              <a16:creationId xmlns:a16="http://schemas.microsoft.com/office/drawing/2014/main" id="{00000000-0008-0000-04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5" name="Text Box 15">
          <a:extLst>
            <a:ext uri="{FF2B5EF4-FFF2-40B4-BE49-F238E27FC236}">
              <a16:creationId xmlns:a16="http://schemas.microsoft.com/office/drawing/2014/main" id="{00000000-0008-0000-04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6" name="Text Box 15">
          <a:extLst>
            <a:ext uri="{FF2B5EF4-FFF2-40B4-BE49-F238E27FC236}">
              <a16:creationId xmlns:a16="http://schemas.microsoft.com/office/drawing/2014/main" id="{00000000-0008-0000-04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7" name="Text Box 15">
          <a:extLst>
            <a:ext uri="{FF2B5EF4-FFF2-40B4-BE49-F238E27FC236}">
              <a16:creationId xmlns:a16="http://schemas.microsoft.com/office/drawing/2014/main" id="{00000000-0008-0000-04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8" name="Text Box 15">
          <a:extLst>
            <a:ext uri="{FF2B5EF4-FFF2-40B4-BE49-F238E27FC236}">
              <a16:creationId xmlns:a16="http://schemas.microsoft.com/office/drawing/2014/main" id="{00000000-0008-0000-04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9" name="Text Box 15">
          <a:extLst>
            <a:ext uri="{FF2B5EF4-FFF2-40B4-BE49-F238E27FC236}">
              <a16:creationId xmlns:a16="http://schemas.microsoft.com/office/drawing/2014/main" id="{00000000-0008-0000-04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0" name="Text Box 15">
          <a:extLst>
            <a:ext uri="{FF2B5EF4-FFF2-40B4-BE49-F238E27FC236}">
              <a16:creationId xmlns:a16="http://schemas.microsoft.com/office/drawing/2014/main" id="{00000000-0008-0000-04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1" name="Text Box 15">
          <a:extLst>
            <a:ext uri="{FF2B5EF4-FFF2-40B4-BE49-F238E27FC236}">
              <a16:creationId xmlns:a16="http://schemas.microsoft.com/office/drawing/2014/main" id="{00000000-0008-0000-04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2" name="Text Box 15">
          <a:extLst>
            <a:ext uri="{FF2B5EF4-FFF2-40B4-BE49-F238E27FC236}">
              <a16:creationId xmlns:a16="http://schemas.microsoft.com/office/drawing/2014/main" id="{00000000-0008-0000-04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3" name="Text Box 15">
          <a:extLst>
            <a:ext uri="{FF2B5EF4-FFF2-40B4-BE49-F238E27FC236}">
              <a16:creationId xmlns:a16="http://schemas.microsoft.com/office/drawing/2014/main" id="{00000000-0008-0000-04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4" name="Text Box 15">
          <a:extLst>
            <a:ext uri="{FF2B5EF4-FFF2-40B4-BE49-F238E27FC236}">
              <a16:creationId xmlns:a16="http://schemas.microsoft.com/office/drawing/2014/main" id="{00000000-0008-0000-04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5" name="Text Box 15">
          <a:extLst>
            <a:ext uri="{FF2B5EF4-FFF2-40B4-BE49-F238E27FC236}">
              <a16:creationId xmlns:a16="http://schemas.microsoft.com/office/drawing/2014/main" id="{00000000-0008-0000-04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6" name="Text Box 15">
          <a:extLst>
            <a:ext uri="{FF2B5EF4-FFF2-40B4-BE49-F238E27FC236}">
              <a16:creationId xmlns:a16="http://schemas.microsoft.com/office/drawing/2014/main" id="{00000000-0008-0000-04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7" name="Text Box 15">
          <a:extLst>
            <a:ext uri="{FF2B5EF4-FFF2-40B4-BE49-F238E27FC236}">
              <a16:creationId xmlns:a16="http://schemas.microsoft.com/office/drawing/2014/main" id="{00000000-0008-0000-04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8" name="Text Box 15">
          <a:extLst>
            <a:ext uri="{FF2B5EF4-FFF2-40B4-BE49-F238E27FC236}">
              <a16:creationId xmlns:a16="http://schemas.microsoft.com/office/drawing/2014/main" id="{00000000-0008-0000-04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9" name="Text Box 15">
          <a:extLst>
            <a:ext uri="{FF2B5EF4-FFF2-40B4-BE49-F238E27FC236}">
              <a16:creationId xmlns:a16="http://schemas.microsoft.com/office/drawing/2014/main" id="{00000000-0008-0000-04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0" name="Text Box 15">
          <a:extLst>
            <a:ext uri="{FF2B5EF4-FFF2-40B4-BE49-F238E27FC236}">
              <a16:creationId xmlns:a16="http://schemas.microsoft.com/office/drawing/2014/main" id="{00000000-0008-0000-04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1" name="Text Box 15">
          <a:extLst>
            <a:ext uri="{FF2B5EF4-FFF2-40B4-BE49-F238E27FC236}">
              <a16:creationId xmlns:a16="http://schemas.microsoft.com/office/drawing/2014/main" id="{00000000-0008-0000-04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2" name="Text Box 15">
          <a:extLst>
            <a:ext uri="{FF2B5EF4-FFF2-40B4-BE49-F238E27FC236}">
              <a16:creationId xmlns:a16="http://schemas.microsoft.com/office/drawing/2014/main" id="{00000000-0008-0000-04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3" name="Text Box 15">
          <a:extLst>
            <a:ext uri="{FF2B5EF4-FFF2-40B4-BE49-F238E27FC236}">
              <a16:creationId xmlns:a16="http://schemas.microsoft.com/office/drawing/2014/main" id="{00000000-0008-0000-04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4" name="Text Box 15">
          <a:extLst>
            <a:ext uri="{FF2B5EF4-FFF2-40B4-BE49-F238E27FC236}">
              <a16:creationId xmlns:a16="http://schemas.microsoft.com/office/drawing/2014/main" id="{00000000-0008-0000-04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5" name="Text Box 15">
          <a:extLst>
            <a:ext uri="{FF2B5EF4-FFF2-40B4-BE49-F238E27FC236}">
              <a16:creationId xmlns:a16="http://schemas.microsoft.com/office/drawing/2014/main" id="{00000000-0008-0000-04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6" name="Text Box 15">
          <a:extLst>
            <a:ext uri="{FF2B5EF4-FFF2-40B4-BE49-F238E27FC236}">
              <a16:creationId xmlns:a16="http://schemas.microsoft.com/office/drawing/2014/main" id="{00000000-0008-0000-04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7" name="Text Box 15">
          <a:extLst>
            <a:ext uri="{FF2B5EF4-FFF2-40B4-BE49-F238E27FC236}">
              <a16:creationId xmlns:a16="http://schemas.microsoft.com/office/drawing/2014/main" id="{00000000-0008-0000-04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8" name="Text Box 15">
          <a:extLst>
            <a:ext uri="{FF2B5EF4-FFF2-40B4-BE49-F238E27FC236}">
              <a16:creationId xmlns:a16="http://schemas.microsoft.com/office/drawing/2014/main" id="{00000000-0008-0000-04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9" name="Text Box 15">
          <a:extLst>
            <a:ext uri="{FF2B5EF4-FFF2-40B4-BE49-F238E27FC236}">
              <a16:creationId xmlns:a16="http://schemas.microsoft.com/office/drawing/2014/main" id="{00000000-0008-0000-04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0" name="Text Box 15">
          <a:extLst>
            <a:ext uri="{FF2B5EF4-FFF2-40B4-BE49-F238E27FC236}">
              <a16:creationId xmlns:a16="http://schemas.microsoft.com/office/drawing/2014/main" id="{00000000-0008-0000-04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1" name="Text Box 15">
          <a:extLst>
            <a:ext uri="{FF2B5EF4-FFF2-40B4-BE49-F238E27FC236}">
              <a16:creationId xmlns:a16="http://schemas.microsoft.com/office/drawing/2014/main" id="{00000000-0008-0000-04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2" name="Text Box 15">
          <a:extLst>
            <a:ext uri="{FF2B5EF4-FFF2-40B4-BE49-F238E27FC236}">
              <a16:creationId xmlns:a16="http://schemas.microsoft.com/office/drawing/2014/main" id="{00000000-0008-0000-04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3" name="Text Box 15">
          <a:extLst>
            <a:ext uri="{FF2B5EF4-FFF2-40B4-BE49-F238E27FC236}">
              <a16:creationId xmlns:a16="http://schemas.microsoft.com/office/drawing/2014/main" id="{00000000-0008-0000-04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4" name="Text Box 15">
          <a:extLst>
            <a:ext uri="{FF2B5EF4-FFF2-40B4-BE49-F238E27FC236}">
              <a16:creationId xmlns:a16="http://schemas.microsoft.com/office/drawing/2014/main" id="{00000000-0008-0000-04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5" name="Text Box 15">
          <a:extLst>
            <a:ext uri="{FF2B5EF4-FFF2-40B4-BE49-F238E27FC236}">
              <a16:creationId xmlns:a16="http://schemas.microsoft.com/office/drawing/2014/main" id="{00000000-0008-0000-04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6" name="Text Box 15">
          <a:extLst>
            <a:ext uri="{FF2B5EF4-FFF2-40B4-BE49-F238E27FC236}">
              <a16:creationId xmlns:a16="http://schemas.microsoft.com/office/drawing/2014/main" id="{00000000-0008-0000-04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7" name="Text Box 15">
          <a:extLst>
            <a:ext uri="{FF2B5EF4-FFF2-40B4-BE49-F238E27FC236}">
              <a16:creationId xmlns:a16="http://schemas.microsoft.com/office/drawing/2014/main" id="{00000000-0008-0000-04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8" name="Text Box 15">
          <a:extLst>
            <a:ext uri="{FF2B5EF4-FFF2-40B4-BE49-F238E27FC236}">
              <a16:creationId xmlns:a16="http://schemas.microsoft.com/office/drawing/2014/main" id="{00000000-0008-0000-04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9" name="Text Box 15">
          <a:extLst>
            <a:ext uri="{FF2B5EF4-FFF2-40B4-BE49-F238E27FC236}">
              <a16:creationId xmlns:a16="http://schemas.microsoft.com/office/drawing/2014/main" id="{00000000-0008-0000-04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0" name="Text Box 15">
          <a:extLst>
            <a:ext uri="{FF2B5EF4-FFF2-40B4-BE49-F238E27FC236}">
              <a16:creationId xmlns:a16="http://schemas.microsoft.com/office/drawing/2014/main" id="{00000000-0008-0000-04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1" name="Text Box 15">
          <a:extLst>
            <a:ext uri="{FF2B5EF4-FFF2-40B4-BE49-F238E27FC236}">
              <a16:creationId xmlns:a16="http://schemas.microsoft.com/office/drawing/2014/main" id="{00000000-0008-0000-04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2" name="Text Box 15">
          <a:extLst>
            <a:ext uri="{FF2B5EF4-FFF2-40B4-BE49-F238E27FC236}">
              <a16:creationId xmlns:a16="http://schemas.microsoft.com/office/drawing/2014/main" id="{00000000-0008-0000-04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3" name="Text Box 15">
          <a:extLst>
            <a:ext uri="{FF2B5EF4-FFF2-40B4-BE49-F238E27FC236}">
              <a16:creationId xmlns:a16="http://schemas.microsoft.com/office/drawing/2014/main" id="{00000000-0008-0000-04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4" name="Text Box 15">
          <a:extLst>
            <a:ext uri="{FF2B5EF4-FFF2-40B4-BE49-F238E27FC236}">
              <a16:creationId xmlns:a16="http://schemas.microsoft.com/office/drawing/2014/main" id="{00000000-0008-0000-04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5" name="Text Box 15">
          <a:extLst>
            <a:ext uri="{FF2B5EF4-FFF2-40B4-BE49-F238E27FC236}">
              <a16:creationId xmlns:a16="http://schemas.microsoft.com/office/drawing/2014/main" id="{00000000-0008-0000-04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6" name="Text Box 15">
          <a:extLst>
            <a:ext uri="{FF2B5EF4-FFF2-40B4-BE49-F238E27FC236}">
              <a16:creationId xmlns:a16="http://schemas.microsoft.com/office/drawing/2014/main" id="{00000000-0008-0000-04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7" name="Text Box 15">
          <a:extLst>
            <a:ext uri="{FF2B5EF4-FFF2-40B4-BE49-F238E27FC236}">
              <a16:creationId xmlns:a16="http://schemas.microsoft.com/office/drawing/2014/main" id="{00000000-0008-0000-04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8" name="Text Box 15">
          <a:extLst>
            <a:ext uri="{FF2B5EF4-FFF2-40B4-BE49-F238E27FC236}">
              <a16:creationId xmlns:a16="http://schemas.microsoft.com/office/drawing/2014/main" id="{00000000-0008-0000-04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9" name="Text Box 15">
          <a:extLst>
            <a:ext uri="{FF2B5EF4-FFF2-40B4-BE49-F238E27FC236}">
              <a16:creationId xmlns:a16="http://schemas.microsoft.com/office/drawing/2014/main" id="{00000000-0008-0000-04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0" name="Text Box 15">
          <a:extLst>
            <a:ext uri="{FF2B5EF4-FFF2-40B4-BE49-F238E27FC236}">
              <a16:creationId xmlns:a16="http://schemas.microsoft.com/office/drawing/2014/main" id="{00000000-0008-0000-04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1" name="Text Box 15">
          <a:extLst>
            <a:ext uri="{FF2B5EF4-FFF2-40B4-BE49-F238E27FC236}">
              <a16:creationId xmlns:a16="http://schemas.microsoft.com/office/drawing/2014/main" id="{00000000-0008-0000-04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2" name="Text Box 15">
          <a:extLst>
            <a:ext uri="{FF2B5EF4-FFF2-40B4-BE49-F238E27FC236}">
              <a16:creationId xmlns:a16="http://schemas.microsoft.com/office/drawing/2014/main" id="{00000000-0008-0000-04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3" name="Text Box 15">
          <a:extLst>
            <a:ext uri="{FF2B5EF4-FFF2-40B4-BE49-F238E27FC236}">
              <a16:creationId xmlns:a16="http://schemas.microsoft.com/office/drawing/2014/main" id="{00000000-0008-0000-04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4" name="Text Box 15">
          <a:extLst>
            <a:ext uri="{FF2B5EF4-FFF2-40B4-BE49-F238E27FC236}">
              <a16:creationId xmlns:a16="http://schemas.microsoft.com/office/drawing/2014/main" id="{00000000-0008-0000-04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5" name="Text Box 15">
          <a:extLst>
            <a:ext uri="{FF2B5EF4-FFF2-40B4-BE49-F238E27FC236}">
              <a16:creationId xmlns:a16="http://schemas.microsoft.com/office/drawing/2014/main" id="{00000000-0008-0000-04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6" name="Text Box 15">
          <a:extLst>
            <a:ext uri="{FF2B5EF4-FFF2-40B4-BE49-F238E27FC236}">
              <a16:creationId xmlns:a16="http://schemas.microsoft.com/office/drawing/2014/main" id="{00000000-0008-0000-04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7" name="Text Box 15">
          <a:extLst>
            <a:ext uri="{FF2B5EF4-FFF2-40B4-BE49-F238E27FC236}">
              <a16:creationId xmlns:a16="http://schemas.microsoft.com/office/drawing/2014/main" id="{00000000-0008-0000-04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8" name="Text Box 15">
          <a:extLst>
            <a:ext uri="{FF2B5EF4-FFF2-40B4-BE49-F238E27FC236}">
              <a16:creationId xmlns:a16="http://schemas.microsoft.com/office/drawing/2014/main" id="{00000000-0008-0000-04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9" name="Text Box 15">
          <a:extLst>
            <a:ext uri="{FF2B5EF4-FFF2-40B4-BE49-F238E27FC236}">
              <a16:creationId xmlns:a16="http://schemas.microsoft.com/office/drawing/2014/main" id="{00000000-0008-0000-04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0" name="Text Box 15">
          <a:extLst>
            <a:ext uri="{FF2B5EF4-FFF2-40B4-BE49-F238E27FC236}">
              <a16:creationId xmlns:a16="http://schemas.microsoft.com/office/drawing/2014/main" id="{00000000-0008-0000-04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1" name="Text Box 15">
          <a:extLst>
            <a:ext uri="{FF2B5EF4-FFF2-40B4-BE49-F238E27FC236}">
              <a16:creationId xmlns:a16="http://schemas.microsoft.com/office/drawing/2014/main" id="{00000000-0008-0000-04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2" name="Text Box 15">
          <a:extLst>
            <a:ext uri="{FF2B5EF4-FFF2-40B4-BE49-F238E27FC236}">
              <a16:creationId xmlns:a16="http://schemas.microsoft.com/office/drawing/2014/main" id="{00000000-0008-0000-04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3" name="Text Box 15">
          <a:extLst>
            <a:ext uri="{FF2B5EF4-FFF2-40B4-BE49-F238E27FC236}">
              <a16:creationId xmlns:a16="http://schemas.microsoft.com/office/drawing/2014/main" id="{00000000-0008-0000-04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4" name="Text Box 15">
          <a:extLst>
            <a:ext uri="{FF2B5EF4-FFF2-40B4-BE49-F238E27FC236}">
              <a16:creationId xmlns:a16="http://schemas.microsoft.com/office/drawing/2014/main" id="{00000000-0008-0000-04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5" name="Text Box 15">
          <a:extLst>
            <a:ext uri="{FF2B5EF4-FFF2-40B4-BE49-F238E27FC236}">
              <a16:creationId xmlns:a16="http://schemas.microsoft.com/office/drawing/2014/main" id="{00000000-0008-0000-04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6" name="Text Box 15">
          <a:extLst>
            <a:ext uri="{FF2B5EF4-FFF2-40B4-BE49-F238E27FC236}">
              <a16:creationId xmlns:a16="http://schemas.microsoft.com/office/drawing/2014/main" id="{00000000-0008-0000-04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7" name="Text Box 15">
          <a:extLst>
            <a:ext uri="{FF2B5EF4-FFF2-40B4-BE49-F238E27FC236}">
              <a16:creationId xmlns:a16="http://schemas.microsoft.com/office/drawing/2014/main" id="{00000000-0008-0000-04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8" name="Text Box 15">
          <a:extLst>
            <a:ext uri="{FF2B5EF4-FFF2-40B4-BE49-F238E27FC236}">
              <a16:creationId xmlns:a16="http://schemas.microsoft.com/office/drawing/2014/main" id="{00000000-0008-0000-04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9" name="Text Box 15">
          <a:extLst>
            <a:ext uri="{FF2B5EF4-FFF2-40B4-BE49-F238E27FC236}">
              <a16:creationId xmlns:a16="http://schemas.microsoft.com/office/drawing/2014/main" id="{00000000-0008-0000-04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0" name="Text Box 15">
          <a:extLst>
            <a:ext uri="{FF2B5EF4-FFF2-40B4-BE49-F238E27FC236}">
              <a16:creationId xmlns:a16="http://schemas.microsoft.com/office/drawing/2014/main" id="{00000000-0008-0000-04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1" name="Text Box 15">
          <a:extLst>
            <a:ext uri="{FF2B5EF4-FFF2-40B4-BE49-F238E27FC236}">
              <a16:creationId xmlns:a16="http://schemas.microsoft.com/office/drawing/2014/main" id="{00000000-0008-0000-04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2" name="Text Box 15">
          <a:extLst>
            <a:ext uri="{FF2B5EF4-FFF2-40B4-BE49-F238E27FC236}">
              <a16:creationId xmlns:a16="http://schemas.microsoft.com/office/drawing/2014/main" id="{00000000-0008-0000-04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3" name="Text Box 15">
          <a:extLst>
            <a:ext uri="{FF2B5EF4-FFF2-40B4-BE49-F238E27FC236}">
              <a16:creationId xmlns:a16="http://schemas.microsoft.com/office/drawing/2014/main" id="{00000000-0008-0000-04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4" name="Text Box 15">
          <a:extLst>
            <a:ext uri="{FF2B5EF4-FFF2-40B4-BE49-F238E27FC236}">
              <a16:creationId xmlns:a16="http://schemas.microsoft.com/office/drawing/2014/main" id="{00000000-0008-0000-04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5" name="Text Box 15">
          <a:extLst>
            <a:ext uri="{FF2B5EF4-FFF2-40B4-BE49-F238E27FC236}">
              <a16:creationId xmlns:a16="http://schemas.microsoft.com/office/drawing/2014/main" id="{00000000-0008-0000-04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6" name="Text Box 15">
          <a:extLst>
            <a:ext uri="{FF2B5EF4-FFF2-40B4-BE49-F238E27FC236}">
              <a16:creationId xmlns:a16="http://schemas.microsoft.com/office/drawing/2014/main" id="{00000000-0008-0000-04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7" name="Text Box 15">
          <a:extLst>
            <a:ext uri="{FF2B5EF4-FFF2-40B4-BE49-F238E27FC236}">
              <a16:creationId xmlns:a16="http://schemas.microsoft.com/office/drawing/2014/main" id="{00000000-0008-0000-04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8" name="Text Box 15">
          <a:extLst>
            <a:ext uri="{FF2B5EF4-FFF2-40B4-BE49-F238E27FC236}">
              <a16:creationId xmlns:a16="http://schemas.microsoft.com/office/drawing/2014/main" id="{00000000-0008-0000-04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9" name="Text Box 15">
          <a:extLst>
            <a:ext uri="{FF2B5EF4-FFF2-40B4-BE49-F238E27FC236}">
              <a16:creationId xmlns:a16="http://schemas.microsoft.com/office/drawing/2014/main" id="{00000000-0008-0000-04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0" name="Text Box 15">
          <a:extLst>
            <a:ext uri="{FF2B5EF4-FFF2-40B4-BE49-F238E27FC236}">
              <a16:creationId xmlns:a16="http://schemas.microsoft.com/office/drawing/2014/main" id="{00000000-0008-0000-04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1" name="Text Box 15">
          <a:extLst>
            <a:ext uri="{FF2B5EF4-FFF2-40B4-BE49-F238E27FC236}">
              <a16:creationId xmlns:a16="http://schemas.microsoft.com/office/drawing/2014/main" id="{00000000-0008-0000-04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2" name="Text Box 15">
          <a:extLst>
            <a:ext uri="{FF2B5EF4-FFF2-40B4-BE49-F238E27FC236}">
              <a16:creationId xmlns:a16="http://schemas.microsoft.com/office/drawing/2014/main" id="{00000000-0008-0000-04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3" name="Text Box 15">
          <a:extLst>
            <a:ext uri="{FF2B5EF4-FFF2-40B4-BE49-F238E27FC236}">
              <a16:creationId xmlns:a16="http://schemas.microsoft.com/office/drawing/2014/main" id="{00000000-0008-0000-04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4" name="Text Box 15">
          <a:extLst>
            <a:ext uri="{FF2B5EF4-FFF2-40B4-BE49-F238E27FC236}">
              <a16:creationId xmlns:a16="http://schemas.microsoft.com/office/drawing/2014/main" id="{00000000-0008-0000-04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5" name="Text Box 15">
          <a:extLst>
            <a:ext uri="{FF2B5EF4-FFF2-40B4-BE49-F238E27FC236}">
              <a16:creationId xmlns:a16="http://schemas.microsoft.com/office/drawing/2014/main" id="{00000000-0008-0000-04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6" name="Text Box 15">
          <a:extLst>
            <a:ext uri="{FF2B5EF4-FFF2-40B4-BE49-F238E27FC236}">
              <a16:creationId xmlns:a16="http://schemas.microsoft.com/office/drawing/2014/main" id="{00000000-0008-0000-04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7" name="Text Box 15">
          <a:extLst>
            <a:ext uri="{FF2B5EF4-FFF2-40B4-BE49-F238E27FC236}">
              <a16:creationId xmlns:a16="http://schemas.microsoft.com/office/drawing/2014/main" id="{00000000-0008-0000-04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8" name="Text Box 15">
          <a:extLst>
            <a:ext uri="{FF2B5EF4-FFF2-40B4-BE49-F238E27FC236}">
              <a16:creationId xmlns:a16="http://schemas.microsoft.com/office/drawing/2014/main" id="{00000000-0008-0000-04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9" name="Text Box 15">
          <a:extLst>
            <a:ext uri="{FF2B5EF4-FFF2-40B4-BE49-F238E27FC236}">
              <a16:creationId xmlns:a16="http://schemas.microsoft.com/office/drawing/2014/main" id="{00000000-0008-0000-04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0" name="Text Box 15">
          <a:extLst>
            <a:ext uri="{FF2B5EF4-FFF2-40B4-BE49-F238E27FC236}">
              <a16:creationId xmlns:a16="http://schemas.microsoft.com/office/drawing/2014/main" id="{00000000-0008-0000-04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1" name="Text Box 15">
          <a:extLst>
            <a:ext uri="{FF2B5EF4-FFF2-40B4-BE49-F238E27FC236}">
              <a16:creationId xmlns:a16="http://schemas.microsoft.com/office/drawing/2014/main" id="{00000000-0008-0000-04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2" name="Text Box 15">
          <a:extLst>
            <a:ext uri="{FF2B5EF4-FFF2-40B4-BE49-F238E27FC236}">
              <a16:creationId xmlns:a16="http://schemas.microsoft.com/office/drawing/2014/main" id="{00000000-0008-0000-04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3" name="Text Box 15">
          <a:extLst>
            <a:ext uri="{FF2B5EF4-FFF2-40B4-BE49-F238E27FC236}">
              <a16:creationId xmlns:a16="http://schemas.microsoft.com/office/drawing/2014/main" id="{00000000-0008-0000-04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4" name="Text Box 15">
          <a:extLst>
            <a:ext uri="{FF2B5EF4-FFF2-40B4-BE49-F238E27FC236}">
              <a16:creationId xmlns:a16="http://schemas.microsoft.com/office/drawing/2014/main" id="{00000000-0008-0000-04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5" name="Text Box 15">
          <a:extLst>
            <a:ext uri="{FF2B5EF4-FFF2-40B4-BE49-F238E27FC236}">
              <a16:creationId xmlns:a16="http://schemas.microsoft.com/office/drawing/2014/main" id="{00000000-0008-0000-04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6" name="Text Box 15">
          <a:extLst>
            <a:ext uri="{FF2B5EF4-FFF2-40B4-BE49-F238E27FC236}">
              <a16:creationId xmlns:a16="http://schemas.microsoft.com/office/drawing/2014/main" id="{00000000-0008-0000-04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7" name="Text Box 15">
          <a:extLst>
            <a:ext uri="{FF2B5EF4-FFF2-40B4-BE49-F238E27FC236}">
              <a16:creationId xmlns:a16="http://schemas.microsoft.com/office/drawing/2014/main" id="{00000000-0008-0000-04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8" name="Text Box 15">
          <a:extLst>
            <a:ext uri="{FF2B5EF4-FFF2-40B4-BE49-F238E27FC236}">
              <a16:creationId xmlns:a16="http://schemas.microsoft.com/office/drawing/2014/main" id="{00000000-0008-0000-04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9" name="Text Box 15">
          <a:extLst>
            <a:ext uri="{FF2B5EF4-FFF2-40B4-BE49-F238E27FC236}">
              <a16:creationId xmlns:a16="http://schemas.microsoft.com/office/drawing/2014/main" id="{00000000-0008-0000-04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0" name="Text Box 15">
          <a:extLst>
            <a:ext uri="{FF2B5EF4-FFF2-40B4-BE49-F238E27FC236}">
              <a16:creationId xmlns:a16="http://schemas.microsoft.com/office/drawing/2014/main" id="{00000000-0008-0000-04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1" name="Text Box 15">
          <a:extLst>
            <a:ext uri="{FF2B5EF4-FFF2-40B4-BE49-F238E27FC236}">
              <a16:creationId xmlns:a16="http://schemas.microsoft.com/office/drawing/2014/main" id="{00000000-0008-0000-04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2" name="Text Box 15">
          <a:extLst>
            <a:ext uri="{FF2B5EF4-FFF2-40B4-BE49-F238E27FC236}">
              <a16:creationId xmlns:a16="http://schemas.microsoft.com/office/drawing/2014/main" id="{00000000-0008-0000-04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3" name="Text Box 15">
          <a:extLst>
            <a:ext uri="{FF2B5EF4-FFF2-40B4-BE49-F238E27FC236}">
              <a16:creationId xmlns:a16="http://schemas.microsoft.com/office/drawing/2014/main" id="{00000000-0008-0000-04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4" name="Text Box 15">
          <a:extLst>
            <a:ext uri="{FF2B5EF4-FFF2-40B4-BE49-F238E27FC236}">
              <a16:creationId xmlns:a16="http://schemas.microsoft.com/office/drawing/2014/main" id="{00000000-0008-0000-04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5" name="Text Box 15">
          <a:extLst>
            <a:ext uri="{FF2B5EF4-FFF2-40B4-BE49-F238E27FC236}">
              <a16:creationId xmlns:a16="http://schemas.microsoft.com/office/drawing/2014/main" id="{00000000-0008-0000-04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6" name="Text Box 15">
          <a:extLst>
            <a:ext uri="{FF2B5EF4-FFF2-40B4-BE49-F238E27FC236}">
              <a16:creationId xmlns:a16="http://schemas.microsoft.com/office/drawing/2014/main" id="{00000000-0008-0000-04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7" name="Text Box 15">
          <a:extLst>
            <a:ext uri="{FF2B5EF4-FFF2-40B4-BE49-F238E27FC236}">
              <a16:creationId xmlns:a16="http://schemas.microsoft.com/office/drawing/2014/main" id="{00000000-0008-0000-04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8" name="Text Box 15">
          <a:extLst>
            <a:ext uri="{FF2B5EF4-FFF2-40B4-BE49-F238E27FC236}">
              <a16:creationId xmlns:a16="http://schemas.microsoft.com/office/drawing/2014/main" id="{00000000-0008-0000-04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9" name="Text Box 15">
          <a:extLst>
            <a:ext uri="{FF2B5EF4-FFF2-40B4-BE49-F238E27FC236}">
              <a16:creationId xmlns:a16="http://schemas.microsoft.com/office/drawing/2014/main" id="{00000000-0008-0000-04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0" name="Text Box 15">
          <a:extLst>
            <a:ext uri="{FF2B5EF4-FFF2-40B4-BE49-F238E27FC236}">
              <a16:creationId xmlns:a16="http://schemas.microsoft.com/office/drawing/2014/main" id="{00000000-0008-0000-04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1" name="Text Box 15">
          <a:extLst>
            <a:ext uri="{FF2B5EF4-FFF2-40B4-BE49-F238E27FC236}">
              <a16:creationId xmlns:a16="http://schemas.microsoft.com/office/drawing/2014/main" id="{00000000-0008-0000-04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2" name="Text Box 15">
          <a:extLst>
            <a:ext uri="{FF2B5EF4-FFF2-40B4-BE49-F238E27FC236}">
              <a16:creationId xmlns:a16="http://schemas.microsoft.com/office/drawing/2014/main" id="{00000000-0008-0000-04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3" name="Text Box 15">
          <a:extLst>
            <a:ext uri="{FF2B5EF4-FFF2-40B4-BE49-F238E27FC236}">
              <a16:creationId xmlns:a16="http://schemas.microsoft.com/office/drawing/2014/main" id="{00000000-0008-0000-04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5" name="Text Box 15">
          <a:extLst>
            <a:ext uri="{FF2B5EF4-FFF2-40B4-BE49-F238E27FC236}">
              <a16:creationId xmlns:a16="http://schemas.microsoft.com/office/drawing/2014/main" id="{00000000-0008-0000-04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6" name="Text Box 15">
          <a:extLst>
            <a:ext uri="{FF2B5EF4-FFF2-40B4-BE49-F238E27FC236}">
              <a16:creationId xmlns:a16="http://schemas.microsoft.com/office/drawing/2014/main" id="{00000000-0008-0000-04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7" name="Text Box 15">
          <a:extLst>
            <a:ext uri="{FF2B5EF4-FFF2-40B4-BE49-F238E27FC236}">
              <a16:creationId xmlns:a16="http://schemas.microsoft.com/office/drawing/2014/main" id="{00000000-0008-0000-04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8" name="Text Box 15">
          <a:extLst>
            <a:ext uri="{FF2B5EF4-FFF2-40B4-BE49-F238E27FC236}">
              <a16:creationId xmlns:a16="http://schemas.microsoft.com/office/drawing/2014/main" id="{00000000-0008-0000-04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9" name="Text Box 15">
          <a:extLst>
            <a:ext uri="{FF2B5EF4-FFF2-40B4-BE49-F238E27FC236}">
              <a16:creationId xmlns:a16="http://schemas.microsoft.com/office/drawing/2014/main" id="{00000000-0008-0000-04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0" name="Text Box 15">
          <a:extLst>
            <a:ext uri="{FF2B5EF4-FFF2-40B4-BE49-F238E27FC236}">
              <a16:creationId xmlns:a16="http://schemas.microsoft.com/office/drawing/2014/main" id="{00000000-0008-0000-04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1" name="Text Box 15">
          <a:extLst>
            <a:ext uri="{FF2B5EF4-FFF2-40B4-BE49-F238E27FC236}">
              <a16:creationId xmlns:a16="http://schemas.microsoft.com/office/drawing/2014/main" id="{00000000-0008-0000-04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2" name="Text Box 15">
          <a:extLst>
            <a:ext uri="{FF2B5EF4-FFF2-40B4-BE49-F238E27FC236}">
              <a16:creationId xmlns:a16="http://schemas.microsoft.com/office/drawing/2014/main" id="{00000000-0008-0000-04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3" name="Text Box 15">
          <a:extLst>
            <a:ext uri="{FF2B5EF4-FFF2-40B4-BE49-F238E27FC236}">
              <a16:creationId xmlns:a16="http://schemas.microsoft.com/office/drawing/2014/main" id="{00000000-0008-0000-04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4" name="Text Box 15">
          <a:extLst>
            <a:ext uri="{FF2B5EF4-FFF2-40B4-BE49-F238E27FC236}">
              <a16:creationId xmlns:a16="http://schemas.microsoft.com/office/drawing/2014/main" id="{00000000-0008-0000-04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5" name="Text Box 15">
          <a:extLst>
            <a:ext uri="{FF2B5EF4-FFF2-40B4-BE49-F238E27FC236}">
              <a16:creationId xmlns:a16="http://schemas.microsoft.com/office/drawing/2014/main" id="{00000000-0008-0000-04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6" name="Text Box 15">
          <a:extLst>
            <a:ext uri="{FF2B5EF4-FFF2-40B4-BE49-F238E27FC236}">
              <a16:creationId xmlns:a16="http://schemas.microsoft.com/office/drawing/2014/main" id="{00000000-0008-0000-04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7" name="Text Box 15">
          <a:extLst>
            <a:ext uri="{FF2B5EF4-FFF2-40B4-BE49-F238E27FC236}">
              <a16:creationId xmlns:a16="http://schemas.microsoft.com/office/drawing/2014/main" id="{00000000-0008-0000-04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8" name="Text Box 15">
          <a:extLst>
            <a:ext uri="{FF2B5EF4-FFF2-40B4-BE49-F238E27FC236}">
              <a16:creationId xmlns:a16="http://schemas.microsoft.com/office/drawing/2014/main" id="{00000000-0008-0000-04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00000000-0008-0000-04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4" name="Text Box 16">
          <a:extLst>
            <a:ext uri="{FF2B5EF4-FFF2-40B4-BE49-F238E27FC236}">
              <a16:creationId xmlns:a16="http://schemas.microsoft.com/office/drawing/2014/main" id="{00000000-0008-0000-04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5" name="Text Box 17">
          <a:extLst>
            <a:ext uri="{FF2B5EF4-FFF2-40B4-BE49-F238E27FC236}">
              <a16:creationId xmlns:a16="http://schemas.microsoft.com/office/drawing/2014/main" id="{00000000-0008-0000-04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6" name="Text Box 18">
          <a:extLst>
            <a:ext uri="{FF2B5EF4-FFF2-40B4-BE49-F238E27FC236}">
              <a16:creationId xmlns:a16="http://schemas.microsoft.com/office/drawing/2014/main" id="{00000000-0008-0000-04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7" name="Text Box 19">
          <a:extLst>
            <a:ext uri="{FF2B5EF4-FFF2-40B4-BE49-F238E27FC236}">
              <a16:creationId xmlns:a16="http://schemas.microsoft.com/office/drawing/2014/main" id="{00000000-0008-0000-04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8" name="Text Box 15">
          <a:extLst>
            <a:ext uri="{FF2B5EF4-FFF2-40B4-BE49-F238E27FC236}">
              <a16:creationId xmlns:a16="http://schemas.microsoft.com/office/drawing/2014/main" id="{00000000-0008-0000-04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9" name="Text Box 15">
          <a:extLst>
            <a:ext uri="{FF2B5EF4-FFF2-40B4-BE49-F238E27FC236}">
              <a16:creationId xmlns:a16="http://schemas.microsoft.com/office/drawing/2014/main" id="{00000000-0008-0000-04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1" name="Text Box 16">
          <a:extLst>
            <a:ext uri="{FF2B5EF4-FFF2-40B4-BE49-F238E27FC236}">
              <a16:creationId xmlns:a16="http://schemas.microsoft.com/office/drawing/2014/main" id="{00000000-0008-0000-04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2" name="Text Box 17">
          <a:extLst>
            <a:ext uri="{FF2B5EF4-FFF2-40B4-BE49-F238E27FC236}">
              <a16:creationId xmlns:a16="http://schemas.microsoft.com/office/drawing/2014/main" id="{00000000-0008-0000-04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3" name="Text Box 18">
          <a:extLst>
            <a:ext uri="{FF2B5EF4-FFF2-40B4-BE49-F238E27FC236}">
              <a16:creationId xmlns:a16="http://schemas.microsoft.com/office/drawing/2014/main" id="{00000000-0008-0000-04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4" name="Text Box 19">
          <a:extLst>
            <a:ext uri="{FF2B5EF4-FFF2-40B4-BE49-F238E27FC236}">
              <a16:creationId xmlns:a16="http://schemas.microsoft.com/office/drawing/2014/main" id="{00000000-0008-0000-04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35713"/>
    <xdr:sp macro="" textlink="">
      <xdr:nvSpPr>
        <xdr:cNvPr id="1195" name="Text Box 15">
          <a:extLst>
            <a:ext uri="{FF2B5EF4-FFF2-40B4-BE49-F238E27FC236}">
              <a16:creationId xmlns:a16="http://schemas.microsoft.com/office/drawing/2014/main" id="{00000000-0008-0000-04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6" name="Text Box 16">
          <a:extLst>
            <a:ext uri="{FF2B5EF4-FFF2-40B4-BE49-F238E27FC236}">
              <a16:creationId xmlns:a16="http://schemas.microsoft.com/office/drawing/2014/main" id="{00000000-0008-0000-04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7" name="Text Box 17">
          <a:extLst>
            <a:ext uri="{FF2B5EF4-FFF2-40B4-BE49-F238E27FC236}">
              <a16:creationId xmlns:a16="http://schemas.microsoft.com/office/drawing/2014/main" id="{00000000-0008-0000-04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8" name="Text Box 18">
          <a:extLst>
            <a:ext uri="{FF2B5EF4-FFF2-40B4-BE49-F238E27FC236}">
              <a16:creationId xmlns:a16="http://schemas.microsoft.com/office/drawing/2014/main" id="{00000000-0008-0000-04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9" name="Text Box 19">
          <a:extLst>
            <a:ext uri="{FF2B5EF4-FFF2-40B4-BE49-F238E27FC236}">
              <a16:creationId xmlns:a16="http://schemas.microsoft.com/office/drawing/2014/main" id="{00000000-0008-0000-04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1200" name="Text Box 15">
          <a:extLst>
            <a:ext uri="{FF2B5EF4-FFF2-40B4-BE49-F238E27FC236}">
              <a16:creationId xmlns:a16="http://schemas.microsoft.com/office/drawing/2014/main" id="{00000000-0008-0000-04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1" name="Text Box 16">
          <a:extLst>
            <a:ext uri="{FF2B5EF4-FFF2-40B4-BE49-F238E27FC236}">
              <a16:creationId xmlns:a16="http://schemas.microsoft.com/office/drawing/2014/main" id="{00000000-0008-0000-04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2" name="Text Box 17">
          <a:extLst>
            <a:ext uri="{FF2B5EF4-FFF2-40B4-BE49-F238E27FC236}">
              <a16:creationId xmlns:a16="http://schemas.microsoft.com/office/drawing/2014/main" id="{00000000-0008-0000-04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3" name="Text Box 18">
          <a:extLst>
            <a:ext uri="{FF2B5EF4-FFF2-40B4-BE49-F238E27FC236}">
              <a16:creationId xmlns:a16="http://schemas.microsoft.com/office/drawing/2014/main" id="{00000000-0008-0000-04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4" name="Text Box 19">
          <a:extLst>
            <a:ext uri="{FF2B5EF4-FFF2-40B4-BE49-F238E27FC236}">
              <a16:creationId xmlns:a16="http://schemas.microsoft.com/office/drawing/2014/main" id="{00000000-0008-0000-04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5" name="Text Box 16">
          <a:extLst>
            <a:ext uri="{FF2B5EF4-FFF2-40B4-BE49-F238E27FC236}">
              <a16:creationId xmlns:a16="http://schemas.microsoft.com/office/drawing/2014/main" id="{00000000-0008-0000-04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6" name="Text Box 17">
          <a:extLst>
            <a:ext uri="{FF2B5EF4-FFF2-40B4-BE49-F238E27FC236}">
              <a16:creationId xmlns:a16="http://schemas.microsoft.com/office/drawing/2014/main" id="{00000000-0008-0000-04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7" name="Text Box 18">
          <a:extLst>
            <a:ext uri="{FF2B5EF4-FFF2-40B4-BE49-F238E27FC236}">
              <a16:creationId xmlns:a16="http://schemas.microsoft.com/office/drawing/2014/main" id="{00000000-0008-0000-04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8" name="Text Box 19">
          <a:extLst>
            <a:ext uri="{FF2B5EF4-FFF2-40B4-BE49-F238E27FC236}">
              <a16:creationId xmlns:a16="http://schemas.microsoft.com/office/drawing/2014/main" id="{00000000-0008-0000-04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09" name="Text Box 15">
          <a:extLst>
            <a:ext uri="{FF2B5EF4-FFF2-40B4-BE49-F238E27FC236}">
              <a16:creationId xmlns:a16="http://schemas.microsoft.com/office/drawing/2014/main" id="{00000000-0008-0000-04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0" name="Text Box 16">
          <a:extLst>
            <a:ext uri="{FF2B5EF4-FFF2-40B4-BE49-F238E27FC236}">
              <a16:creationId xmlns:a16="http://schemas.microsoft.com/office/drawing/2014/main" id="{00000000-0008-0000-04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1" name="Text Box 17">
          <a:extLst>
            <a:ext uri="{FF2B5EF4-FFF2-40B4-BE49-F238E27FC236}">
              <a16:creationId xmlns:a16="http://schemas.microsoft.com/office/drawing/2014/main" id="{00000000-0008-0000-04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2" name="Text Box 18">
          <a:extLst>
            <a:ext uri="{FF2B5EF4-FFF2-40B4-BE49-F238E27FC236}">
              <a16:creationId xmlns:a16="http://schemas.microsoft.com/office/drawing/2014/main" id="{00000000-0008-0000-04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3" name="Text Box 19">
          <a:extLst>
            <a:ext uri="{FF2B5EF4-FFF2-40B4-BE49-F238E27FC236}">
              <a16:creationId xmlns:a16="http://schemas.microsoft.com/office/drawing/2014/main" id="{00000000-0008-0000-04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4" name="Text Box 15">
          <a:extLst>
            <a:ext uri="{FF2B5EF4-FFF2-40B4-BE49-F238E27FC236}">
              <a16:creationId xmlns:a16="http://schemas.microsoft.com/office/drawing/2014/main" id="{00000000-0008-0000-04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5" name="Text Box 16">
          <a:extLst>
            <a:ext uri="{FF2B5EF4-FFF2-40B4-BE49-F238E27FC236}">
              <a16:creationId xmlns:a16="http://schemas.microsoft.com/office/drawing/2014/main" id="{00000000-0008-0000-04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6" name="Text Box 17">
          <a:extLst>
            <a:ext uri="{FF2B5EF4-FFF2-40B4-BE49-F238E27FC236}">
              <a16:creationId xmlns:a16="http://schemas.microsoft.com/office/drawing/2014/main" id="{00000000-0008-0000-04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7" name="Text Box 18">
          <a:extLst>
            <a:ext uri="{FF2B5EF4-FFF2-40B4-BE49-F238E27FC236}">
              <a16:creationId xmlns:a16="http://schemas.microsoft.com/office/drawing/2014/main" id="{00000000-0008-0000-04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8" name="Text Box 19">
          <a:extLst>
            <a:ext uri="{FF2B5EF4-FFF2-40B4-BE49-F238E27FC236}">
              <a16:creationId xmlns:a16="http://schemas.microsoft.com/office/drawing/2014/main" id="{00000000-0008-0000-04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19" name="Text Box 16">
          <a:extLst>
            <a:ext uri="{FF2B5EF4-FFF2-40B4-BE49-F238E27FC236}">
              <a16:creationId xmlns:a16="http://schemas.microsoft.com/office/drawing/2014/main" id="{00000000-0008-0000-04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0" name="Text Box 17">
          <a:extLst>
            <a:ext uri="{FF2B5EF4-FFF2-40B4-BE49-F238E27FC236}">
              <a16:creationId xmlns:a16="http://schemas.microsoft.com/office/drawing/2014/main" id="{00000000-0008-0000-04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1" name="Text Box 18">
          <a:extLst>
            <a:ext uri="{FF2B5EF4-FFF2-40B4-BE49-F238E27FC236}">
              <a16:creationId xmlns:a16="http://schemas.microsoft.com/office/drawing/2014/main" id="{00000000-0008-0000-04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2" name="Text Box 19">
          <a:extLst>
            <a:ext uri="{FF2B5EF4-FFF2-40B4-BE49-F238E27FC236}">
              <a16:creationId xmlns:a16="http://schemas.microsoft.com/office/drawing/2014/main" id="{00000000-0008-0000-04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442269"/>
    <xdr:sp macro="" textlink="">
      <xdr:nvSpPr>
        <xdr:cNvPr id="1223" name="Text Box 15">
          <a:extLst>
            <a:ext uri="{FF2B5EF4-FFF2-40B4-BE49-F238E27FC236}">
              <a16:creationId xmlns:a16="http://schemas.microsoft.com/office/drawing/2014/main" id="{00000000-0008-0000-04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4" name="Text Box 16">
          <a:extLst>
            <a:ext uri="{FF2B5EF4-FFF2-40B4-BE49-F238E27FC236}">
              <a16:creationId xmlns:a16="http://schemas.microsoft.com/office/drawing/2014/main" id="{00000000-0008-0000-04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5" name="Text Box 17">
          <a:extLst>
            <a:ext uri="{FF2B5EF4-FFF2-40B4-BE49-F238E27FC236}">
              <a16:creationId xmlns:a16="http://schemas.microsoft.com/office/drawing/2014/main" id="{00000000-0008-0000-04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6" name="Text Box 18">
          <a:extLst>
            <a:ext uri="{FF2B5EF4-FFF2-40B4-BE49-F238E27FC236}">
              <a16:creationId xmlns:a16="http://schemas.microsoft.com/office/drawing/2014/main" id="{00000000-0008-0000-04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7" name="Text Box 19">
          <a:extLst>
            <a:ext uri="{FF2B5EF4-FFF2-40B4-BE49-F238E27FC236}">
              <a16:creationId xmlns:a16="http://schemas.microsoft.com/office/drawing/2014/main" id="{00000000-0008-0000-04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228" name="Text Box 15">
          <a:extLst>
            <a:ext uri="{FF2B5EF4-FFF2-40B4-BE49-F238E27FC236}">
              <a16:creationId xmlns:a16="http://schemas.microsoft.com/office/drawing/2014/main" id="{00000000-0008-0000-04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9" name="Text Box 16">
          <a:extLst>
            <a:ext uri="{FF2B5EF4-FFF2-40B4-BE49-F238E27FC236}">
              <a16:creationId xmlns:a16="http://schemas.microsoft.com/office/drawing/2014/main" id="{00000000-0008-0000-04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0" name="Text Box 17">
          <a:extLst>
            <a:ext uri="{FF2B5EF4-FFF2-40B4-BE49-F238E27FC236}">
              <a16:creationId xmlns:a16="http://schemas.microsoft.com/office/drawing/2014/main" id="{00000000-0008-0000-04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1" name="Text Box 18">
          <a:extLst>
            <a:ext uri="{FF2B5EF4-FFF2-40B4-BE49-F238E27FC236}">
              <a16:creationId xmlns:a16="http://schemas.microsoft.com/office/drawing/2014/main" id="{00000000-0008-0000-04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2" name="Text Box 19">
          <a:extLst>
            <a:ext uri="{FF2B5EF4-FFF2-40B4-BE49-F238E27FC236}">
              <a16:creationId xmlns:a16="http://schemas.microsoft.com/office/drawing/2014/main" id="{00000000-0008-0000-04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3" name="Text Box 16">
          <a:extLst>
            <a:ext uri="{FF2B5EF4-FFF2-40B4-BE49-F238E27FC236}">
              <a16:creationId xmlns:a16="http://schemas.microsoft.com/office/drawing/2014/main" id="{00000000-0008-0000-04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4" name="Text Box 17">
          <a:extLst>
            <a:ext uri="{FF2B5EF4-FFF2-40B4-BE49-F238E27FC236}">
              <a16:creationId xmlns:a16="http://schemas.microsoft.com/office/drawing/2014/main" id="{00000000-0008-0000-04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5" name="Text Box 18">
          <a:extLst>
            <a:ext uri="{FF2B5EF4-FFF2-40B4-BE49-F238E27FC236}">
              <a16:creationId xmlns:a16="http://schemas.microsoft.com/office/drawing/2014/main" id="{00000000-0008-0000-04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6" name="Text Box 19">
          <a:extLst>
            <a:ext uri="{FF2B5EF4-FFF2-40B4-BE49-F238E27FC236}">
              <a16:creationId xmlns:a16="http://schemas.microsoft.com/office/drawing/2014/main" id="{00000000-0008-0000-04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237" name="Text Box 15">
          <a:extLst>
            <a:ext uri="{FF2B5EF4-FFF2-40B4-BE49-F238E27FC236}">
              <a16:creationId xmlns:a16="http://schemas.microsoft.com/office/drawing/2014/main" id="{00000000-0008-0000-04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8" name="Text Box 15">
          <a:extLst>
            <a:ext uri="{FF2B5EF4-FFF2-40B4-BE49-F238E27FC236}">
              <a16:creationId xmlns:a16="http://schemas.microsoft.com/office/drawing/2014/main" id="{00000000-0008-0000-04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9" name="Text Box 16">
          <a:extLst>
            <a:ext uri="{FF2B5EF4-FFF2-40B4-BE49-F238E27FC236}">
              <a16:creationId xmlns:a16="http://schemas.microsoft.com/office/drawing/2014/main" id="{00000000-0008-0000-04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0" name="Text Box 17">
          <a:extLst>
            <a:ext uri="{FF2B5EF4-FFF2-40B4-BE49-F238E27FC236}">
              <a16:creationId xmlns:a16="http://schemas.microsoft.com/office/drawing/2014/main" id="{00000000-0008-0000-04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1" name="Text Box 18">
          <a:extLst>
            <a:ext uri="{FF2B5EF4-FFF2-40B4-BE49-F238E27FC236}">
              <a16:creationId xmlns:a16="http://schemas.microsoft.com/office/drawing/2014/main" id="{00000000-0008-0000-04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2" name="Text Box 19">
          <a:extLst>
            <a:ext uri="{FF2B5EF4-FFF2-40B4-BE49-F238E27FC236}">
              <a16:creationId xmlns:a16="http://schemas.microsoft.com/office/drawing/2014/main" id="{00000000-0008-0000-04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3" name="Text Box 15">
          <a:extLst>
            <a:ext uri="{FF2B5EF4-FFF2-40B4-BE49-F238E27FC236}">
              <a16:creationId xmlns:a16="http://schemas.microsoft.com/office/drawing/2014/main" id="{00000000-0008-0000-04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4" name="Text Box 16">
          <a:extLst>
            <a:ext uri="{FF2B5EF4-FFF2-40B4-BE49-F238E27FC236}">
              <a16:creationId xmlns:a16="http://schemas.microsoft.com/office/drawing/2014/main" id="{00000000-0008-0000-04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5" name="Text Box 17">
          <a:extLst>
            <a:ext uri="{FF2B5EF4-FFF2-40B4-BE49-F238E27FC236}">
              <a16:creationId xmlns:a16="http://schemas.microsoft.com/office/drawing/2014/main" id="{00000000-0008-0000-04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6" name="Text Box 18">
          <a:extLst>
            <a:ext uri="{FF2B5EF4-FFF2-40B4-BE49-F238E27FC236}">
              <a16:creationId xmlns:a16="http://schemas.microsoft.com/office/drawing/2014/main" id="{00000000-0008-0000-04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7" name="Text Box 19">
          <a:extLst>
            <a:ext uri="{FF2B5EF4-FFF2-40B4-BE49-F238E27FC236}">
              <a16:creationId xmlns:a16="http://schemas.microsoft.com/office/drawing/2014/main" id="{00000000-0008-0000-04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8" name="Text Box 15">
          <a:extLst>
            <a:ext uri="{FF2B5EF4-FFF2-40B4-BE49-F238E27FC236}">
              <a16:creationId xmlns:a16="http://schemas.microsoft.com/office/drawing/2014/main" id="{00000000-0008-0000-04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1249" name="Text Box 15">
          <a:extLst>
            <a:ext uri="{FF2B5EF4-FFF2-40B4-BE49-F238E27FC236}">
              <a16:creationId xmlns:a16="http://schemas.microsoft.com/office/drawing/2014/main" id="{00000000-0008-0000-04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0" name="Text Box 16">
          <a:extLst>
            <a:ext uri="{FF2B5EF4-FFF2-40B4-BE49-F238E27FC236}">
              <a16:creationId xmlns:a16="http://schemas.microsoft.com/office/drawing/2014/main" id="{00000000-0008-0000-04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1" name="Text Box 17">
          <a:extLst>
            <a:ext uri="{FF2B5EF4-FFF2-40B4-BE49-F238E27FC236}">
              <a16:creationId xmlns:a16="http://schemas.microsoft.com/office/drawing/2014/main" id="{00000000-0008-0000-04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2" name="Text Box 18">
          <a:extLst>
            <a:ext uri="{FF2B5EF4-FFF2-40B4-BE49-F238E27FC236}">
              <a16:creationId xmlns:a16="http://schemas.microsoft.com/office/drawing/2014/main" id="{00000000-0008-0000-04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3" name="Text Box 19">
          <a:extLst>
            <a:ext uri="{FF2B5EF4-FFF2-40B4-BE49-F238E27FC236}">
              <a16:creationId xmlns:a16="http://schemas.microsoft.com/office/drawing/2014/main" id="{00000000-0008-0000-04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4" name="Text Box 15">
          <a:extLst>
            <a:ext uri="{FF2B5EF4-FFF2-40B4-BE49-F238E27FC236}">
              <a16:creationId xmlns:a16="http://schemas.microsoft.com/office/drawing/2014/main" id="{00000000-0008-0000-04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55" name="Text Box 15">
          <a:extLst>
            <a:ext uri="{FF2B5EF4-FFF2-40B4-BE49-F238E27FC236}">
              <a16:creationId xmlns:a16="http://schemas.microsoft.com/office/drawing/2014/main" id="{00000000-0008-0000-04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56" name="Text Box 15">
          <a:extLst>
            <a:ext uri="{FF2B5EF4-FFF2-40B4-BE49-F238E27FC236}">
              <a16:creationId xmlns:a16="http://schemas.microsoft.com/office/drawing/2014/main" id="{00000000-0008-0000-04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7" name="Text Box 16">
          <a:extLst>
            <a:ext uri="{FF2B5EF4-FFF2-40B4-BE49-F238E27FC236}">
              <a16:creationId xmlns:a16="http://schemas.microsoft.com/office/drawing/2014/main" id="{00000000-0008-0000-04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8" name="Text Box 17">
          <a:extLst>
            <a:ext uri="{FF2B5EF4-FFF2-40B4-BE49-F238E27FC236}">
              <a16:creationId xmlns:a16="http://schemas.microsoft.com/office/drawing/2014/main" id="{00000000-0008-0000-04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9" name="Text Box 18">
          <a:extLst>
            <a:ext uri="{FF2B5EF4-FFF2-40B4-BE49-F238E27FC236}">
              <a16:creationId xmlns:a16="http://schemas.microsoft.com/office/drawing/2014/main" id="{00000000-0008-0000-04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0" name="Text Box 19">
          <a:extLst>
            <a:ext uri="{FF2B5EF4-FFF2-40B4-BE49-F238E27FC236}">
              <a16:creationId xmlns:a16="http://schemas.microsoft.com/office/drawing/2014/main" id="{00000000-0008-0000-04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1" name="Text Box 15">
          <a:extLst>
            <a:ext uri="{FF2B5EF4-FFF2-40B4-BE49-F238E27FC236}">
              <a16:creationId xmlns:a16="http://schemas.microsoft.com/office/drawing/2014/main" id="{00000000-0008-0000-04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2" name="Text Box 16">
          <a:extLst>
            <a:ext uri="{FF2B5EF4-FFF2-40B4-BE49-F238E27FC236}">
              <a16:creationId xmlns:a16="http://schemas.microsoft.com/office/drawing/2014/main" id="{00000000-0008-0000-04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3" name="Text Box 17">
          <a:extLst>
            <a:ext uri="{FF2B5EF4-FFF2-40B4-BE49-F238E27FC236}">
              <a16:creationId xmlns:a16="http://schemas.microsoft.com/office/drawing/2014/main" id="{00000000-0008-0000-04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4" name="Text Box 18">
          <a:extLst>
            <a:ext uri="{FF2B5EF4-FFF2-40B4-BE49-F238E27FC236}">
              <a16:creationId xmlns:a16="http://schemas.microsoft.com/office/drawing/2014/main" id="{00000000-0008-0000-04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5" name="Text Box 19">
          <a:extLst>
            <a:ext uri="{FF2B5EF4-FFF2-40B4-BE49-F238E27FC236}">
              <a16:creationId xmlns:a16="http://schemas.microsoft.com/office/drawing/2014/main" id="{00000000-0008-0000-04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6" name="Text Box 15">
          <a:extLst>
            <a:ext uri="{FF2B5EF4-FFF2-40B4-BE49-F238E27FC236}">
              <a16:creationId xmlns:a16="http://schemas.microsoft.com/office/drawing/2014/main" id="{00000000-0008-0000-04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7" name="Text Box 16">
          <a:extLst>
            <a:ext uri="{FF2B5EF4-FFF2-40B4-BE49-F238E27FC236}">
              <a16:creationId xmlns:a16="http://schemas.microsoft.com/office/drawing/2014/main" id="{00000000-0008-0000-04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8" name="Text Box 17">
          <a:extLst>
            <a:ext uri="{FF2B5EF4-FFF2-40B4-BE49-F238E27FC236}">
              <a16:creationId xmlns:a16="http://schemas.microsoft.com/office/drawing/2014/main" id="{00000000-0008-0000-04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9" name="Text Box 18">
          <a:extLst>
            <a:ext uri="{FF2B5EF4-FFF2-40B4-BE49-F238E27FC236}">
              <a16:creationId xmlns:a16="http://schemas.microsoft.com/office/drawing/2014/main" id="{00000000-0008-0000-04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0" name="Text Box 19">
          <a:extLst>
            <a:ext uri="{FF2B5EF4-FFF2-40B4-BE49-F238E27FC236}">
              <a16:creationId xmlns:a16="http://schemas.microsoft.com/office/drawing/2014/main" id="{00000000-0008-0000-04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71" name="Text Box 15">
          <a:extLst>
            <a:ext uri="{FF2B5EF4-FFF2-40B4-BE49-F238E27FC236}">
              <a16:creationId xmlns:a16="http://schemas.microsoft.com/office/drawing/2014/main" id="{00000000-0008-0000-04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2" name="Text Box 16">
          <a:extLst>
            <a:ext uri="{FF2B5EF4-FFF2-40B4-BE49-F238E27FC236}">
              <a16:creationId xmlns:a16="http://schemas.microsoft.com/office/drawing/2014/main" id="{00000000-0008-0000-04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3" name="Text Box 17">
          <a:extLst>
            <a:ext uri="{FF2B5EF4-FFF2-40B4-BE49-F238E27FC236}">
              <a16:creationId xmlns:a16="http://schemas.microsoft.com/office/drawing/2014/main" id="{00000000-0008-0000-04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4" name="Text Box 18">
          <a:extLst>
            <a:ext uri="{FF2B5EF4-FFF2-40B4-BE49-F238E27FC236}">
              <a16:creationId xmlns:a16="http://schemas.microsoft.com/office/drawing/2014/main" id="{00000000-0008-0000-04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5" name="Text Box 19">
          <a:extLst>
            <a:ext uri="{FF2B5EF4-FFF2-40B4-BE49-F238E27FC236}">
              <a16:creationId xmlns:a16="http://schemas.microsoft.com/office/drawing/2014/main" id="{00000000-0008-0000-04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76" name="Text Box 15">
          <a:extLst>
            <a:ext uri="{FF2B5EF4-FFF2-40B4-BE49-F238E27FC236}">
              <a16:creationId xmlns:a16="http://schemas.microsoft.com/office/drawing/2014/main" id="{00000000-0008-0000-04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7" name="Text Box 16">
          <a:extLst>
            <a:ext uri="{FF2B5EF4-FFF2-40B4-BE49-F238E27FC236}">
              <a16:creationId xmlns:a16="http://schemas.microsoft.com/office/drawing/2014/main" id="{00000000-0008-0000-04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8" name="Text Box 17">
          <a:extLst>
            <a:ext uri="{FF2B5EF4-FFF2-40B4-BE49-F238E27FC236}">
              <a16:creationId xmlns:a16="http://schemas.microsoft.com/office/drawing/2014/main" id="{00000000-0008-0000-04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9" name="Text Box 18">
          <a:extLst>
            <a:ext uri="{FF2B5EF4-FFF2-40B4-BE49-F238E27FC236}">
              <a16:creationId xmlns:a16="http://schemas.microsoft.com/office/drawing/2014/main" id="{00000000-0008-0000-04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0" name="Text Box 19">
          <a:extLst>
            <a:ext uri="{FF2B5EF4-FFF2-40B4-BE49-F238E27FC236}">
              <a16:creationId xmlns:a16="http://schemas.microsoft.com/office/drawing/2014/main" id="{00000000-0008-0000-04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81" name="Text Box 15">
          <a:extLst>
            <a:ext uri="{FF2B5EF4-FFF2-40B4-BE49-F238E27FC236}">
              <a16:creationId xmlns:a16="http://schemas.microsoft.com/office/drawing/2014/main" id="{00000000-0008-0000-04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2" name="Text Box 15">
          <a:extLst>
            <a:ext uri="{FF2B5EF4-FFF2-40B4-BE49-F238E27FC236}">
              <a16:creationId xmlns:a16="http://schemas.microsoft.com/office/drawing/2014/main" id="{00000000-0008-0000-04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3" name="Text Box 16">
          <a:extLst>
            <a:ext uri="{FF2B5EF4-FFF2-40B4-BE49-F238E27FC236}">
              <a16:creationId xmlns:a16="http://schemas.microsoft.com/office/drawing/2014/main" id="{00000000-0008-0000-04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4" name="Text Box 17">
          <a:extLst>
            <a:ext uri="{FF2B5EF4-FFF2-40B4-BE49-F238E27FC236}">
              <a16:creationId xmlns:a16="http://schemas.microsoft.com/office/drawing/2014/main" id="{00000000-0008-0000-04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5" name="Text Box 18">
          <a:extLst>
            <a:ext uri="{FF2B5EF4-FFF2-40B4-BE49-F238E27FC236}">
              <a16:creationId xmlns:a16="http://schemas.microsoft.com/office/drawing/2014/main" id="{00000000-0008-0000-04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6" name="Text Box 19">
          <a:extLst>
            <a:ext uri="{FF2B5EF4-FFF2-40B4-BE49-F238E27FC236}">
              <a16:creationId xmlns:a16="http://schemas.microsoft.com/office/drawing/2014/main" id="{00000000-0008-0000-04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7" name="Text Box 15">
          <a:extLst>
            <a:ext uri="{FF2B5EF4-FFF2-40B4-BE49-F238E27FC236}">
              <a16:creationId xmlns:a16="http://schemas.microsoft.com/office/drawing/2014/main" id="{00000000-0008-0000-04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8" name="Text Box 16">
          <a:extLst>
            <a:ext uri="{FF2B5EF4-FFF2-40B4-BE49-F238E27FC236}">
              <a16:creationId xmlns:a16="http://schemas.microsoft.com/office/drawing/2014/main" id="{00000000-0008-0000-04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9" name="Text Box 17">
          <a:extLst>
            <a:ext uri="{FF2B5EF4-FFF2-40B4-BE49-F238E27FC236}">
              <a16:creationId xmlns:a16="http://schemas.microsoft.com/office/drawing/2014/main" id="{00000000-0008-0000-04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0" name="Text Box 18">
          <a:extLst>
            <a:ext uri="{FF2B5EF4-FFF2-40B4-BE49-F238E27FC236}">
              <a16:creationId xmlns:a16="http://schemas.microsoft.com/office/drawing/2014/main" id="{00000000-0008-0000-04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1" name="Text Box 19">
          <a:extLst>
            <a:ext uri="{FF2B5EF4-FFF2-40B4-BE49-F238E27FC236}">
              <a16:creationId xmlns:a16="http://schemas.microsoft.com/office/drawing/2014/main" id="{00000000-0008-0000-04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92" name="Text Box 15">
          <a:extLst>
            <a:ext uri="{FF2B5EF4-FFF2-40B4-BE49-F238E27FC236}">
              <a16:creationId xmlns:a16="http://schemas.microsoft.com/office/drawing/2014/main" id="{00000000-0008-0000-04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3" name="Text Box 16">
          <a:extLst>
            <a:ext uri="{FF2B5EF4-FFF2-40B4-BE49-F238E27FC236}">
              <a16:creationId xmlns:a16="http://schemas.microsoft.com/office/drawing/2014/main" id="{00000000-0008-0000-04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4" name="Text Box 17">
          <a:extLst>
            <a:ext uri="{FF2B5EF4-FFF2-40B4-BE49-F238E27FC236}">
              <a16:creationId xmlns:a16="http://schemas.microsoft.com/office/drawing/2014/main" id="{00000000-0008-0000-04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5" name="Text Box 18">
          <a:extLst>
            <a:ext uri="{FF2B5EF4-FFF2-40B4-BE49-F238E27FC236}">
              <a16:creationId xmlns:a16="http://schemas.microsoft.com/office/drawing/2014/main" id="{00000000-0008-0000-04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6" name="Text Box 19">
          <a:extLst>
            <a:ext uri="{FF2B5EF4-FFF2-40B4-BE49-F238E27FC236}">
              <a16:creationId xmlns:a16="http://schemas.microsoft.com/office/drawing/2014/main" id="{00000000-0008-0000-04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7" name="Text Box 16">
          <a:extLst>
            <a:ext uri="{FF2B5EF4-FFF2-40B4-BE49-F238E27FC236}">
              <a16:creationId xmlns:a16="http://schemas.microsoft.com/office/drawing/2014/main" id="{00000000-0008-0000-04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8" name="Text Box 17">
          <a:extLst>
            <a:ext uri="{FF2B5EF4-FFF2-40B4-BE49-F238E27FC236}">
              <a16:creationId xmlns:a16="http://schemas.microsoft.com/office/drawing/2014/main" id="{00000000-0008-0000-04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9" name="Text Box 18">
          <a:extLst>
            <a:ext uri="{FF2B5EF4-FFF2-40B4-BE49-F238E27FC236}">
              <a16:creationId xmlns:a16="http://schemas.microsoft.com/office/drawing/2014/main" id="{00000000-0008-0000-04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00" name="Text Box 19">
          <a:extLst>
            <a:ext uri="{FF2B5EF4-FFF2-40B4-BE49-F238E27FC236}">
              <a16:creationId xmlns:a16="http://schemas.microsoft.com/office/drawing/2014/main" id="{00000000-0008-0000-04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1" name="Text Box 16">
          <a:extLst>
            <a:ext uri="{FF2B5EF4-FFF2-40B4-BE49-F238E27FC236}">
              <a16:creationId xmlns:a16="http://schemas.microsoft.com/office/drawing/2014/main" id="{00000000-0008-0000-04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2" name="Text Box 17">
          <a:extLst>
            <a:ext uri="{FF2B5EF4-FFF2-40B4-BE49-F238E27FC236}">
              <a16:creationId xmlns:a16="http://schemas.microsoft.com/office/drawing/2014/main" id="{00000000-0008-0000-04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3" name="Text Box 18">
          <a:extLst>
            <a:ext uri="{FF2B5EF4-FFF2-40B4-BE49-F238E27FC236}">
              <a16:creationId xmlns:a16="http://schemas.microsoft.com/office/drawing/2014/main" id="{00000000-0008-0000-04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4" name="Text Box 19">
          <a:extLst>
            <a:ext uri="{FF2B5EF4-FFF2-40B4-BE49-F238E27FC236}">
              <a16:creationId xmlns:a16="http://schemas.microsoft.com/office/drawing/2014/main" id="{00000000-0008-0000-04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05" name="Text Box 15">
          <a:extLst>
            <a:ext uri="{FF2B5EF4-FFF2-40B4-BE49-F238E27FC236}">
              <a16:creationId xmlns:a16="http://schemas.microsoft.com/office/drawing/2014/main" id="{00000000-0008-0000-04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6" name="Text Box 16">
          <a:extLst>
            <a:ext uri="{FF2B5EF4-FFF2-40B4-BE49-F238E27FC236}">
              <a16:creationId xmlns:a16="http://schemas.microsoft.com/office/drawing/2014/main" id="{00000000-0008-0000-04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7" name="Text Box 17">
          <a:extLst>
            <a:ext uri="{FF2B5EF4-FFF2-40B4-BE49-F238E27FC236}">
              <a16:creationId xmlns:a16="http://schemas.microsoft.com/office/drawing/2014/main" id="{00000000-0008-0000-04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8" name="Text Box 18">
          <a:extLst>
            <a:ext uri="{FF2B5EF4-FFF2-40B4-BE49-F238E27FC236}">
              <a16:creationId xmlns:a16="http://schemas.microsoft.com/office/drawing/2014/main" id="{00000000-0008-0000-04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9" name="Text Box 19">
          <a:extLst>
            <a:ext uri="{FF2B5EF4-FFF2-40B4-BE49-F238E27FC236}">
              <a16:creationId xmlns:a16="http://schemas.microsoft.com/office/drawing/2014/main" id="{00000000-0008-0000-04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10" name="Text Box 15">
          <a:extLst>
            <a:ext uri="{FF2B5EF4-FFF2-40B4-BE49-F238E27FC236}">
              <a16:creationId xmlns:a16="http://schemas.microsoft.com/office/drawing/2014/main" id="{00000000-0008-0000-04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11" name="Text Box 15">
          <a:extLst>
            <a:ext uri="{FF2B5EF4-FFF2-40B4-BE49-F238E27FC236}">
              <a16:creationId xmlns:a16="http://schemas.microsoft.com/office/drawing/2014/main" id="{00000000-0008-0000-04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2" name="Text Box 16">
          <a:extLst>
            <a:ext uri="{FF2B5EF4-FFF2-40B4-BE49-F238E27FC236}">
              <a16:creationId xmlns:a16="http://schemas.microsoft.com/office/drawing/2014/main" id="{00000000-0008-0000-04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3" name="Text Box 17">
          <a:extLst>
            <a:ext uri="{FF2B5EF4-FFF2-40B4-BE49-F238E27FC236}">
              <a16:creationId xmlns:a16="http://schemas.microsoft.com/office/drawing/2014/main" id="{00000000-0008-0000-04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4" name="Text Box 18">
          <a:extLst>
            <a:ext uri="{FF2B5EF4-FFF2-40B4-BE49-F238E27FC236}">
              <a16:creationId xmlns:a16="http://schemas.microsoft.com/office/drawing/2014/main" id="{00000000-0008-0000-04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5" name="Text Box 15">
          <a:extLst>
            <a:ext uri="{FF2B5EF4-FFF2-40B4-BE49-F238E27FC236}">
              <a16:creationId xmlns:a16="http://schemas.microsoft.com/office/drawing/2014/main" id="{00000000-0008-0000-04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6" name="Text Box 16">
          <a:extLst>
            <a:ext uri="{FF2B5EF4-FFF2-40B4-BE49-F238E27FC236}">
              <a16:creationId xmlns:a16="http://schemas.microsoft.com/office/drawing/2014/main" id="{00000000-0008-0000-04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7" name="Text Box 17">
          <a:extLst>
            <a:ext uri="{FF2B5EF4-FFF2-40B4-BE49-F238E27FC236}">
              <a16:creationId xmlns:a16="http://schemas.microsoft.com/office/drawing/2014/main" id="{00000000-0008-0000-04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8" name="Text Box 18">
          <a:extLst>
            <a:ext uri="{FF2B5EF4-FFF2-40B4-BE49-F238E27FC236}">
              <a16:creationId xmlns:a16="http://schemas.microsoft.com/office/drawing/2014/main" id="{00000000-0008-0000-04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9" name="Text Box 19">
          <a:extLst>
            <a:ext uri="{FF2B5EF4-FFF2-40B4-BE49-F238E27FC236}">
              <a16:creationId xmlns:a16="http://schemas.microsoft.com/office/drawing/2014/main" id="{00000000-0008-0000-04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20" name="Text Box 15">
          <a:extLst>
            <a:ext uri="{FF2B5EF4-FFF2-40B4-BE49-F238E27FC236}">
              <a16:creationId xmlns:a16="http://schemas.microsoft.com/office/drawing/2014/main" id="{00000000-0008-0000-04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1" name="Text Box 16">
          <a:extLst>
            <a:ext uri="{FF2B5EF4-FFF2-40B4-BE49-F238E27FC236}">
              <a16:creationId xmlns:a16="http://schemas.microsoft.com/office/drawing/2014/main" id="{00000000-0008-0000-04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2" name="Text Box 17">
          <a:extLst>
            <a:ext uri="{FF2B5EF4-FFF2-40B4-BE49-F238E27FC236}">
              <a16:creationId xmlns:a16="http://schemas.microsoft.com/office/drawing/2014/main" id="{00000000-0008-0000-04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3" name="Text Box 18">
          <a:extLst>
            <a:ext uri="{FF2B5EF4-FFF2-40B4-BE49-F238E27FC236}">
              <a16:creationId xmlns:a16="http://schemas.microsoft.com/office/drawing/2014/main" id="{00000000-0008-0000-04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4" name="Text Box 19">
          <a:extLst>
            <a:ext uri="{FF2B5EF4-FFF2-40B4-BE49-F238E27FC236}">
              <a16:creationId xmlns:a16="http://schemas.microsoft.com/office/drawing/2014/main" id="{00000000-0008-0000-04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5" name="Text Box 16">
          <a:extLst>
            <a:ext uri="{FF2B5EF4-FFF2-40B4-BE49-F238E27FC236}">
              <a16:creationId xmlns:a16="http://schemas.microsoft.com/office/drawing/2014/main" id="{00000000-0008-0000-04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6" name="Text Box 17">
          <a:extLst>
            <a:ext uri="{FF2B5EF4-FFF2-40B4-BE49-F238E27FC236}">
              <a16:creationId xmlns:a16="http://schemas.microsoft.com/office/drawing/2014/main" id="{00000000-0008-0000-04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7" name="Text Box 18">
          <a:extLst>
            <a:ext uri="{FF2B5EF4-FFF2-40B4-BE49-F238E27FC236}">
              <a16:creationId xmlns:a16="http://schemas.microsoft.com/office/drawing/2014/main" id="{00000000-0008-0000-04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8" name="Text Box 19">
          <a:extLst>
            <a:ext uri="{FF2B5EF4-FFF2-40B4-BE49-F238E27FC236}">
              <a16:creationId xmlns:a16="http://schemas.microsoft.com/office/drawing/2014/main" id="{00000000-0008-0000-04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29" name="Text Box 16">
          <a:extLst>
            <a:ext uri="{FF2B5EF4-FFF2-40B4-BE49-F238E27FC236}">
              <a16:creationId xmlns:a16="http://schemas.microsoft.com/office/drawing/2014/main" id="{00000000-0008-0000-04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0" name="Text Box 17">
          <a:extLst>
            <a:ext uri="{FF2B5EF4-FFF2-40B4-BE49-F238E27FC236}">
              <a16:creationId xmlns:a16="http://schemas.microsoft.com/office/drawing/2014/main" id="{00000000-0008-0000-04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1" name="Text Box 18">
          <a:extLst>
            <a:ext uri="{FF2B5EF4-FFF2-40B4-BE49-F238E27FC236}">
              <a16:creationId xmlns:a16="http://schemas.microsoft.com/office/drawing/2014/main" id="{00000000-0008-0000-04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2" name="Text Box 19">
          <a:extLst>
            <a:ext uri="{FF2B5EF4-FFF2-40B4-BE49-F238E27FC236}">
              <a16:creationId xmlns:a16="http://schemas.microsoft.com/office/drawing/2014/main" id="{00000000-0008-0000-04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3" name="Text Box 16">
          <a:extLst>
            <a:ext uri="{FF2B5EF4-FFF2-40B4-BE49-F238E27FC236}">
              <a16:creationId xmlns:a16="http://schemas.microsoft.com/office/drawing/2014/main" id="{00000000-0008-0000-04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4" name="Text Box 17">
          <a:extLst>
            <a:ext uri="{FF2B5EF4-FFF2-40B4-BE49-F238E27FC236}">
              <a16:creationId xmlns:a16="http://schemas.microsoft.com/office/drawing/2014/main" id="{00000000-0008-0000-04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5" name="Text Box 18">
          <a:extLst>
            <a:ext uri="{FF2B5EF4-FFF2-40B4-BE49-F238E27FC236}">
              <a16:creationId xmlns:a16="http://schemas.microsoft.com/office/drawing/2014/main" id="{00000000-0008-0000-04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6" name="Text Box 19">
          <a:extLst>
            <a:ext uri="{FF2B5EF4-FFF2-40B4-BE49-F238E27FC236}">
              <a16:creationId xmlns:a16="http://schemas.microsoft.com/office/drawing/2014/main" id="{00000000-0008-0000-04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37" name="Text Box 15">
          <a:extLst>
            <a:ext uri="{FF2B5EF4-FFF2-40B4-BE49-F238E27FC236}">
              <a16:creationId xmlns:a16="http://schemas.microsoft.com/office/drawing/2014/main" id="{00000000-0008-0000-04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8" name="Text Box 16">
          <a:extLst>
            <a:ext uri="{FF2B5EF4-FFF2-40B4-BE49-F238E27FC236}">
              <a16:creationId xmlns:a16="http://schemas.microsoft.com/office/drawing/2014/main" id="{00000000-0008-0000-04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9" name="Text Box 17">
          <a:extLst>
            <a:ext uri="{FF2B5EF4-FFF2-40B4-BE49-F238E27FC236}">
              <a16:creationId xmlns:a16="http://schemas.microsoft.com/office/drawing/2014/main" id="{00000000-0008-0000-04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0" name="Text Box 18">
          <a:extLst>
            <a:ext uri="{FF2B5EF4-FFF2-40B4-BE49-F238E27FC236}">
              <a16:creationId xmlns:a16="http://schemas.microsoft.com/office/drawing/2014/main" id="{00000000-0008-0000-04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1" name="Text Box 19">
          <a:extLst>
            <a:ext uri="{FF2B5EF4-FFF2-40B4-BE49-F238E27FC236}">
              <a16:creationId xmlns:a16="http://schemas.microsoft.com/office/drawing/2014/main" id="{00000000-0008-0000-04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42" name="Text Box 15">
          <a:extLst>
            <a:ext uri="{FF2B5EF4-FFF2-40B4-BE49-F238E27FC236}">
              <a16:creationId xmlns:a16="http://schemas.microsoft.com/office/drawing/2014/main" id="{00000000-0008-0000-04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43" name="Text Box 15">
          <a:extLst>
            <a:ext uri="{FF2B5EF4-FFF2-40B4-BE49-F238E27FC236}">
              <a16:creationId xmlns:a16="http://schemas.microsoft.com/office/drawing/2014/main" id="{00000000-0008-0000-04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4" name="Text Box 16">
          <a:extLst>
            <a:ext uri="{FF2B5EF4-FFF2-40B4-BE49-F238E27FC236}">
              <a16:creationId xmlns:a16="http://schemas.microsoft.com/office/drawing/2014/main" id="{00000000-0008-0000-04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5" name="Text Box 17">
          <a:extLst>
            <a:ext uri="{FF2B5EF4-FFF2-40B4-BE49-F238E27FC236}">
              <a16:creationId xmlns:a16="http://schemas.microsoft.com/office/drawing/2014/main" id="{00000000-0008-0000-04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6" name="Text Box 18">
          <a:extLst>
            <a:ext uri="{FF2B5EF4-FFF2-40B4-BE49-F238E27FC236}">
              <a16:creationId xmlns:a16="http://schemas.microsoft.com/office/drawing/2014/main" id="{00000000-0008-0000-04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7" name="Text Box 15">
          <a:extLst>
            <a:ext uri="{FF2B5EF4-FFF2-40B4-BE49-F238E27FC236}">
              <a16:creationId xmlns:a16="http://schemas.microsoft.com/office/drawing/2014/main" id="{00000000-0008-0000-04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8" name="Text Box 16">
          <a:extLst>
            <a:ext uri="{FF2B5EF4-FFF2-40B4-BE49-F238E27FC236}">
              <a16:creationId xmlns:a16="http://schemas.microsoft.com/office/drawing/2014/main" id="{00000000-0008-0000-04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9" name="Text Box 17">
          <a:extLst>
            <a:ext uri="{FF2B5EF4-FFF2-40B4-BE49-F238E27FC236}">
              <a16:creationId xmlns:a16="http://schemas.microsoft.com/office/drawing/2014/main" id="{00000000-0008-0000-04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0" name="Text Box 18">
          <a:extLst>
            <a:ext uri="{FF2B5EF4-FFF2-40B4-BE49-F238E27FC236}">
              <a16:creationId xmlns:a16="http://schemas.microsoft.com/office/drawing/2014/main" id="{00000000-0008-0000-04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1" name="Text Box 19">
          <a:extLst>
            <a:ext uri="{FF2B5EF4-FFF2-40B4-BE49-F238E27FC236}">
              <a16:creationId xmlns:a16="http://schemas.microsoft.com/office/drawing/2014/main" id="{00000000-0008-0000-04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52" name="Text Box 15">
          <a:extLst>
            <a:ext uri="{FF2B5EF4-FFF2-40B4-BE49-F238E27FC236}">
              <a16:creationId xmlns:a16="http://schemas.microsoft.com/office/drawing/2014/main" id="{00000000-0008-0000-04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3" name="Text Box 16">
          <a:extLst>
            <a:ext uri="{FF2B5EF4-FFF2-40B4-BE49-F238E27FC236}">
              <a16:creationId xmlns:a16="http://schemas.microsoft.com/office/drawing/2014/main" id="{00000000-0008-0000-04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4" name="Text Box 17">
          <a:extLst>
            <a:ext uri="{FF2B5EF4-FFF2-40B4-BE49-F238E27FC236}">
              <a16:creationId xmlns:a16="http://schemas.microsoft.com/office/drawing/2014/main" id="{00000000-0008-0000-04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5" name="Text Box 18">
          <a:extLst>
            <a:ext uri="{FF2B5EF4-FFF2-40B4-BE49-F238E27FC236}">
              <a16:creationId xmlns:a16="http://schemas.microsoft.com/office/drawing/2014/main" id="{00000000-0008-0000-04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6" name="Text Box 19">
          <a:extLst>
            <a:ext uri="{FF2B5EF4-FFF2-40B4-BE49-F238E27FC236}">
              <a16:creationId xmlns:a16="http://schemas.microsoft.com/office/drawing/2014/main" id="{00000000-0008-0000-04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7" name="Text Box 16">
          <a:extLst>
            <a:ext uri="{FF2B5EF4-FFF2-40B4-BE49-F238E27FC236}">
              <a16:creationId xmlns:a16="http://schemas.microsoft.com/office/drawing/2014/main" id="{00000000-0008-0000-04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8" name="Text Box 17">
          <a:extLst>
            <a:ext uri="{FF2B5EF4-FFF2-40B4-BE49-F238E27FC236}">
              <a16:creationId xmlns:a16="http://schemas.microsoft.com/office/drawing/2014/main" id="{00000000-0008-0000-04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9" name="Text Box 18">
          <a:extLst>
            <a:ext uri="{FF2B5EF4-FFF2-40B4-BE49-F238E27FC236}">
              <a16:creationId xmlns:a16="http://schemas.microsoft.com/office/drawing/2014/main" id="{00000000-0008-0000-04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60" name="Text Box 19">
          <a:extLst>
            <a:ext uri="{FF2B5EF4-FFF2-40B4-BE49-F238E27FC236}">
              <a16:creationId xmlns:a16="http://schemas.microsoft.com/office/drawing/2014/main" id="{00000000-0008-0000-04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1" name="Text Box 16">
          <a:extLst>
            <a:ext uri="{FF2B5EF4-FFF2-40B4-BE49-F238E27FC236}">
              <a16:creationId xmlns:a16="http://schemas.microsoft.com/office/drawing/2014/main" id="{00000000-0008-0000-04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2" name="Text Box 17">
          <a:extLst>
            <a:ext uri="{FF2B5EF4-FFF2-40B4-BE49-F238E27FC236}">
              <a16:creationId xmlns:a16="http://schemas.microsoft.com/office/drawing/2014/main" id="{00000000-0008-0000-04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3" name="Text Box 18">
          <a:extLst>
            <a:ext uri="{FF2B5EF4-FFF2-40B4-BE49-F238E27FC236}">
              <a16:creationId xmlns:a16="http://schemas.microsoft.com/office/drawing/2014/main" id="{00000000-0008-0000-04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4" name="Text Box 19">
          <a:extLst>
            <a:ext uri="{FF2B5EF4-FFF2-40B4-BE49-F238E27FC236}">
              <a16:creationId xmlns:a16="http://schemas.microsoft.com/office/drawing/2014/main" id="{00000000-0008-0000-04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5" name="Text Box 16">
          <a:extLst>
            <a:ext uri="{FF2B5EF4-FFF2-40B4-BE49-F238E27FC236}">
              <a16:creationId xmlns:a16="http://schemas.microsoft.com/office/drawing/2014/main" id="{00000000-0008-0000-04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6" name="Text Box 17">
          <a:extLst>
            <a:ext uri="{FF2B5EF4-FFF2-40B4-BE49-F238E27FC236}">
              <a16:creationId xmlns:a16="http://schemas.microsoft.com/office/drawing/2014/main" id="{00000000-0008-0000-04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7" name="Text Box 18">
          <a:extLst>
            <a:ext uri="{FF2B5EF4-FFF2-40B4-BE49-F238E27FC236}">
              <a16:creationId xmlns:a16="http://schemas.microsoft.com/office/drawing/2014/main" id="{00000000-0008-0000-04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8" name="Text Box 19">
          <a:extLst>
            <a:ext uri="{FF2B5EF4-FFF2-40B4-BE49-F238E27FC236}">
              <a16:creationId xmlns:a16="http://schemas.microsoft.com/office/drawing/2014/main" id="{00000000-0008-0000-04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69" name="Text Box 15">
          <a:extLst>
            <a:ext uri="{FF2B5EF4-FFF2-40B4-BE49-F238E27FC236}">
              <a16:creationId xmlns:a16="http://schemas.microsoft.com/office/drawing/2014/main" id="{00000000-0008-0000-04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0" name="Text Box 16">
          <a:extLst>
            <a:ext uri="{FF2B5EF4-FFF2-40B4-BE49-F238E27FC236}">
              <a16:creationId xmlns:a16="http://schemas.microsoft.com/office/drawing/2014/main" id="{00000000-0008-0000-04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1" name="Text Box 17">
          <a:extLst>
            <a:ext uri="{FF2B5EF4-FFF2-40B4-BE49-F238E27FC236}">
              <a16:creationId xmlns:a16="http://schemas.microsoft.com/office/drawing/2014/main" id="{00000000-0008-0000-04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2" name="Text Box 18">
          <a:extLst>
            <a:ext uri="{FF2B5EF4-FFF2-40B4-BE49-F238E27FC236}">
              <a16:creationId xmlns:a16="http://schemas.microsoft.com/office/drawing/2014/main" id="{00000000-0008-0000-04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3" name="Text Box 19">
          <a:extLst>
            <a:ext uri="{FF2B5EF4-FFF2-40B4-BE49-F238E27FC236}">
              <a16:creationId xmlns:a16="http://schemas.microsoft.com/office/drawing/2014/main" id="{00000000-0008-0000-04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74" name="Text Box 15">
          <a:extLst>
            <a:ext uri="{FF2B5EF4-FFF2-40B4-BE49-F238E27FC236}">
              <a16:creationId xmlns:a16="http://schemas.microsoft.com/office/drawing/2014/main" id="{00000000-0008-0000-04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5" name="Text Box 16">
          <a:extLst>
            <a:ext uri="{FF2B5EF4-FFF2-40B4-BE49-F238E27FC236}">
              <a16:creationId xmlns:a16="http://schemas.microsoft.com/office/drawing/2014/main" id="{00000000-0008-0000-04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6" name="Text Box 17">
          <a:extLst>
            <a:ext uri="{FF2B5EF4-FFF2-40B4-BE49-F238E27FC236}">
              <a16:creationId xmlns:a16="http://schemas.microsoft.com/office/drawing/2014/main" id="{00000000-0008-0000-04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7" name="Text Box 18">
          <a:extLst>
            <a:ext uri="{FF2B5EF4-FFF2-40B4-BE49-F238E27FC236}">
              <a16:creationId xmlns:a16="http://schemas.microsoft.com/office/drawing/2014/main" id="{00000000-0008-0000-04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8" name="Text Box 16">
          <a:extLst>
            <a:ext uri="{FF2B5EF4-FFF2-40B4-BE49-F238E27FC236}">
              <a16:creationId xmlns:a16="http://schemas.microsoft.com/office/drawing/2014/main" id="{00000000-0008-0000-04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9" name="Text Box 17">
          <a:extLst>
            <a:ext uri="{FF2B5EF4-FFF2-40B4-BE49-F238E27FC236}">
              <a16:creationId xmlns:a16="http://schemas.microsoft.com/office/drawing/2014/main" id="{00000000-0008-0000-04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0" name="Text Box 18">
          <a:extLst>
            <a:ext uri="{FF2B5EF4-FFF2-40B4-BE49-F238E27FC236}">
              <a16:creationId xmlns:a16="http://schemas.microsoft.com/office/drawing/2014/main" id="{00000000-0008-0000-04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1" name="Text Box 19">
          <a:extLst>
            <a:ext uri="{FF2B5EF4-FFF2-40B4-BE49-F238E27FC236}">
              <a16:creationId xmlns:a16="http://schemas.microsoft.com/office/drawing/2014/main" id="{00000000-0008-0000-04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82" name="Text Box 15">
          <a:extLst>
            <a:ext uri="{FF2B5EF4-FFF2-40B4-BE49-F238E27FC236}">
              <a16:creationId xmlns:a16="http://schemas.microsoft.com/office/drawing/2014/main" id="{00000000-0008-0000-04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3" name="Text Box 16">
          <a:extLst>
            <a:ext uri="{FF2B5EF4-FFF2-40B4-BE49-F238E27FC236}">
              <a16:creationId xmlns:a16="http://schemas.microsoft.com/office/drawing/2014/main" id="{00000000-0008-0000-04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4" name="Text Box 17">
          <a:extLst>
            <a:ext uri="{FF2B5EF4-FFF2-40B4-BE49-F238E27FC236}">
              <a16:creationId xmlns:a16="http://schemas.microsoft.com/office/drawing/2014/main" id="{00000000-0008-0000-04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5" name="Text Box 18">
          <a:extLst>
            <a:ext uri="{FF2B5EF4-FFF2-40B4-BE49-F238E27FC236}">
              <a16:creationId xmlns:a16="http://schemas.microsoft.com/office/drawing/2014/main" id="{00000000-0008-0000-04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6" name="Text Box 19">
          <a:extLst>
            <a:ext uri="{FF2B5EF4-FFF2-40B4-BE49-F238E27FC236}">
              <a16:creationId xmlns:a16="http://schemas.microsoft.com/office/drawing/2014/main" id="{00000000-0008-0000-04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7" name="Text Box 16">
          <a:extLst>
            <a:ext uri="{FF2B5EF4-FFF2-40B4-BE49-F238E27FC236}">
              <a16:creationId xmlns:a16="http://schemas.microsoft.com/office/drawing/2014/main" id="{00000000-0008-0000-04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8" name="Text Box 17">
          <a:extLst>
            <a:ext uri="{FF2B5EF4-FFF2-40B4-BE49-F238E27FC236}">
              <a16:creationId xmlns:a16="http://schemas.microsoft.com/office/drawing/2014/main" id="{00000000-0008-0000-04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9" name="Text Box 18">
          <a:extLst>
            <a:ext uri="{FF2B5EF4-FFF2-40B4-BE49-F238E27FC236}">
              <a16:creationId xmlns:a16="http://schemas.microsoft.com/office/drawing/2014/main" id="{00000000-0008-0000-04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90" name="Text Box 19">
          <a:extLst>
            <a:ext uri="{FF2B5EF4-FFF2-40B4-BE49-F238E27FC236}">
              <a16:creationId xmlns:a16="http://schemas.microsoft.com/office/drawing/2014/main" id="{00000000-0008-0000-04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1" name="Text Box 16">
          <a:extLst>
            <a:ext uri="{FF2B5EF4-FFF2-40B4-BE49-F238E27FC236}">
              <a16:creationId xmlns:a16="http://schemas.microsoft.com/office/drawing/2014/main" id="{00000000-0008-0000-04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2" name="Text Box 17">
          <a:extLst>
            <a:ext uri="{FF2B5EF4-FFF2-40B4-BE49-F238E27FC236}">
              <a16:creationId xmlns:a16="http://schemas.microsoft.com/office/drawing/2014/main" id="{00000000-0008-0000-04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3" name="Text Box 18">
          <a:extLst>
            <a:ext uri="{FF2B5EF4-FFF2-40B4-BE49-F238E27FC236}">
              <a16:creationId xmlns:a16="http://schemas.microsoft.com/office/drawing/2014/main" id="{00000000-0008-0000-04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4" name="Text Box 19">
          <a:extLst>
            <a:ext uri="{FF2B5EF4-FFF2-40B4-BE49-F238E27FC236}">
              <a16:creationId xmlns:a16="http://schemas.microsoft.com/office/drawing/2014/main" id="{00000000-0008-0000-04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5" name="Text Box 16">
          <a:extLst>
            <a:ext uri="{FF2B5EF4-FFF2-40B4-BE49-F238E27FC236}">
              <a16:creationId xmlns:a16="http://schemas.microsoft.com/office/drawing/2014/main" id="{00000000-0008-0000-04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6" name="Text Box 17">
          <a:extLst>
            <a:ext uri="{FF2B5EF4-FFF2-40B4-BE49-F238E27FC236}">
              <a16:creationId xmlns:a16="http://schemas.microsoft.com/office/drawing/2014/main" id="{00000000-0008-0000-04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7" name="Text Box 18">
          <a:extLst>
            <a:ext uri="{FF2B5EF4-FFF2-40B4-BE49-F238E27FC236}">
              <a16:creationId xmlns:a16="http://schemas.microsoft.com/office/drawing/2014/main" id="{00000000-0008-0000-04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8" name="Text Box 19">
          <a:extLst>
            <a:ext uri="{FF2B5EF4-FFF2-40B4-BE49-F238E27FC236}">
              <a16:creationId xmlns:a16="http://schemas.microsoft.com/office/drawing/2014/main" id="{00000000-0008-0000-04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99" name="Text Box 15">
          <a:extLst>
            <a:ext uri="{FF2B5EF4-FFF2-40B4-BE49-F238E27FC236}">
              <a16:creationId xmlns:a16="http://schemas.microsoft.com/office/drawing/2014/main" id="{00000000-0008-0000-04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0" name="Text Box 16">
          <a:extLst>
            <a:ext uri="{FF2B5EF4-FFF2-40B4-BE49-F238E27FC236}">
              <a16:creationId xmlns:a16="http://schemas.microsoft.com/office/drawing/2014/main" id="{00000000-0008-0000-04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1" name="Text Box 17">
          <a:extLst>
            <a:ext uri="{FF2B5EF4-FFF2-40B4-BE49-F238E27FC236}">
              <a16:creationId xmlns:a16="http://schemas.microsoft.com/office/drawing/2014/main" id="{00000000-0008-0000-04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2" name="Text Box 18">
          <a:extLst>
            <a:ext uri="{FF2B5EF4-FFF2-40B4-BE49-F238E27FC236}">
              <a16:creationId xmlns:a16="http://schemas.microsoft.com/office/drawing/2014/main" id="{00000000-0008-0000-04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3" name="Text Box 19">
          <a:extLst>
            <a:ext uri="{FF2B5EF4-FFF2-40B4-BE49-F238E27FC236}">
              <a16:creationId xmlns:a16="http://schemas.microsoft.com/office/drawing/2014/main" id="{00000000-0008-0000-04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04" name="Text Box 15">
          <a:extLst>
            <a:ext uri="{FF2B5EF4-FFF2-40B4-BE49-F238E27FC236}">
              <a16:creationId xmlns:a16="http://schemas.microsoft.com/office/drawing/2014/main" id="{00000000-0008-0000-04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5" name="Text Box 16">
          <a:extLst>
            <a:ext uri="{FF2B5EF4-FFF2-40B4-BE49-F238E27FC236}">
              <a16:creationId xmlns:a16="http://schemas.microsoft.com/office/drawing/2014/main" id="{00000000-0008-0000-04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6" name="Text Box 17">
          <a:extLst>
            <a:ext uri="{FF2B5EF4-FFF2-40B4-BE49-F238E27FC236}">
              <a16:creationId xmlns:a16="http://schemas.microsoft.com/office/drawing/2014/main" id="{00000000-0008-0000-04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7" name="Text Box 18">
          <a:extLst>
            <a:ext uri="{FF2B5EF4-FFF2-40B4-BE49-F238E27FC236}">
              <a16:creationId xmlns:a16="http://schemas.microsoft.com/office/drawing/2014/main" id="{00000000-0008-0000-04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8" name="Text Box 16">
          <a:extLst>
            <a:ext uri="{FF2B5EF4-FFF2-40B4-BE49-F238E27FC236}">
              <a16:creationId xmlns:a16="http://schemas.microsoft.com/office/drawing/2014/main" id="{00000000-0008-0000-04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9" name="Text Box 17">
          <a:extLst>
            <a:ext uri="{FF2B5EF4-FFF2-40B4-BE49-F238E27FC236}">
              <a16:creationId xmlns:a16="http://schemas.microsoft.com/office/drawing/2014/main" id="{00000000-0008-0000-04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0" name="Text Box 18">
          <a:extLst>
            <a:ext uri="{FF2B5EF4-FFF2-40B4-BE49-F238E27FC236}">
              <a16:creationId xmlns:a16="http://schemas.microsoft.com/office/drawing/2014/main" id="{00000000-0008-0000-04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1" name="Text Box 19">
          <a:extLst>
            <a:ext uri="{FF2B5EF4-FFF2-40B4-BE49-F238E27FC236}">
              <a16:creationId xmlns:a16="http://schemas.microsoft.com/office/drawing/2014/main" id="{00000000-0008-0000-04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2" name="Text Box 16">
          <a:extLst>
            <a:ext uri="{FF2B5EF4-FFF2-40B4-BE49-F238E27FC236}">
              <a16:creationId xmlns:a16="http://schemas.microsoft.com/office/drawing/2014/main" id="{00000000-0008-0000-04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3" name="Text Box 17">
          <a:extLst>
            <a:ext uri="{FF2B5EF4-FFF2-40B4-BE49-F238E27FC236}">
              <a16:creationId xmlns:a16="http://schemas.microsoft.com/office/drawing/2014/main" id="{00000000-0008-0000-04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4" name="Text Box 18">
          <a:extLst>
            <a:ext uri="{FF2B5EF4-FFF2-40B4-BE49-F238E27FC236}">
              <a16:creationId xmlns:a16="http://schemas.microsoft.com/office/drawing/2014/main" id="{00000000-0008-0000-04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5" name="Text Box 19">
          <a:extLst>
            <a:ext uri="{FF2B5EF4-FFF2-40B4-BE49-F238E27FC236}">
              <a16:creationId xmlns:a16="http://schemas.microsoft.com/office/drawing/2014/main" id="{00000000-0008-0000-04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6" name="Text Box 16">
          <a:extLst>
            <a:ext uri="{FF2B5EF4-FFF2-40B4-BE49-F238E27FC236}">
              <a16:creationId xmlns:a16="http://schemas.microsoft.com/office/drawing/2014/main" id="{00000000-0008-0000-04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7" name="Text Box 17">
          <a:extLst>
            <a:ext uri="{FF2B5EF4-FFF2-40B4-BE49-F238E27FC236}">
              <a16:creationId xmlns:a16="http://schemas.microsoft.com/office/drawing/2014/main" id="{00000000-0008-0000-04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8" name="Text Box 18">
          <a:extLst>
            <a:ext uri="{FF2B5EF4-FFF2-40B4-BE49-F238E27FC236}">
              <a16:creationId xmlns:a16="http://schemas.microsoft.com/office/drawing/2014/main" id="{00000000-0008-0000-04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9" name="Text Box 19">
          <a:extLst>
            <a:ext uri="{FF2B5EF4-FFF2-40B4-BE49-F238E27FC236}">
              <a16:creationId xmlns:a16="http://schemas.microsoft.com/office/drawing/2014/main" id="{00000000-0008-0000-04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0" name="Text Box 16">
          <a:extLst>
            <a:ext uri="{FF2B5EF4-FFF2-40B4-BE49-F238E27FC236}">
              <a16:creationId xmlns:a16="http://schemas.microsoft.com/office/drawing/2014/main" id="{00000000-0008-0000-04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1" name="Text Box 17">
          <a:extLst>
            <a:ext uri="{FF2B5EF4-FFF2-40B4-BE49-F238E27FC236}">
              <a16:creationId xmlns:a16="http://schemas.microsoft.com/office/drawing/2014/main" id="{00000000-0008-0000-04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2" name="Text Box 18">
          <a:extLst>
            <a:ext uri="{FF2B5EF4-FFF2-40B4-BE49-F238E27FC236}">
              <a16:creationId xmlns:a16="http://schemas.microsoft.com/office/drawing/2014/main" id="{00000000-0008-0000-04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3" name="Text Box 19">
          <a:extLst>
            <a:ext uri="{FF2B5EF4-FFF2-40B4-BE49-F238E27FC236}">
              <a16:creationId xmlns:a16="http://schemas.microsoft.com/office/drawing/2014/main" id="{00000000-0008-0000-04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4" name="Text Box 16">
          <a:extLst>
            <a:ext uri="{FF2B5EF4-FFF2-40B4-BE49-F238E27FC236}">
              <a16:creationId xmlns:a16="http://schemas.microsoft.com/office/drawing/2014/main" id="{00000000-0008-0000-04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5" name="Text Box 17">
          <a:extLst>
            <a:ext uri="{FF2B5EF4-FFF2-40B4-BE49-F238E27FC236}">
              <a16:creationId xmlns:a16="http://schemas.microsoft.com/office/drawing/2014/main" id="{00000000-0008-0000-04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6" name="Text Box 18">
          <a:extLst>
            <a:ext uri="{FF2B5EF4-FFF2-40B4-BE49-F238E27FC236}">
              <a16:creationId xmlns:a16="http://schemas.microsoft.com/office/drawing/2014/main" id="{00000000-0008-0000-04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7" name="Text Box 19">
          <a:extLst>
            <a:ext uri="{FF2B5EF4-FFF2-40B4-BE49-F238E27FC236}">
              <a16:creationId xmlns:a16="http://schemas.microsoft.com/office/drawing/2014/main" id="{00000000-0008-0000-04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428" name="Text Box 15">
          <a:extLst>
            <a:ext uri="{FF2B5EF4-FFF2-40B4-BE49-F238E27FC236}">
              <a16:creationId xmlns:a16="http://schemas.microsoft.com/office/drawing/2014/main" id="{00000000-0008-0000-04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29" name="Text Box 16">
          <a:extLst>
            <a:ext uri="{FF2B5EF4-FFF2-40B4-BE49-F238E27FC236}">
              <a16:creationId xmlns:a16="http://schemas.microsoft.com/office/drawing/2014/main" id="{00000000-0008-0000-04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0" name="Text Box 17">
          <a:extLst>
            <a:ext uri="{FF2B5EF4-FFF2-40B4-BE49-F238E27FC236}">
              <a16:creationId xmlns:a16="http://schemas.microsoft.com/office/drawing/2014/main" id="{00000000-0008-0000-04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1" name="Text Box 18">
          <a:extLst>
            <a:ext uri="{FF2B5EF4-FFF2-40B4-BE49-F238E27FC236}">
              <a16:creationId xmlns:a16="http://schemas.microsoft.com/office/drawing/2014/main" id="{00000000-0008-0000-04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2" name="Text Box 19">
          <a:extLst>
            <a:ext uri="{FF2B5EF4-FFF2-40B4-BE49-F238E27FC236}">
              <a16:creationId xmlns:a16="http://schemas.microsoft.com/office/drawing/2014/main" id="{00000000-0008-0000-04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33" name="Text Box 15">
          <a:extLst>
            <a:ext uri="{FF2B5EF4-FFF2-40B4-BE49-F238E27FC236}">
              <a16:creationId xmlns:a16="http://schemas.microsoft.com/office/drawing/2014/main" id="{00000000-0008-0000-04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4" name="Text Box 16">
          <a:extLst>
            <a:ext uri="{FF2B5EF4-FFF2-40B4-BE49-F238E27FC236}">
              <a16:creationId xmlns:a16="http://schemas.microsoft.com/office/drawing/2014/main" id="{00000000-0008-0000-04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5" name="Text Box 17">
          <a:extLst>
            <a:ext uri="{FF2B5EF4-FFF2-40B4-BE49-F238E27FC236}">
              <a16:creationId xmlns:a16="http://schemas.microsoft.com/office/drawing/2014/main" id="{00000000-0008-0000-04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6" name="Text Box 18">
          <a:extLst>
            <a:ext uri="{FF2B5EF4-FFF2-40B4-BE49-F238E27FC236}">
              <a16:creationId xmlns:a16="http://schemas.microsoft.com/office/drawing/2014/main" id="{00000000-0008-0000-04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7" name="Text Box 16">
          <a:extLst>
            <a:ext uri="{FF2B5EF4-FFF2-40B4-BE49-F238E27FC236}">
              <a16:creationId xmlns:a16="http://schemas.microsoft.com/office/drawing/2014/main" id="{00000000-0008-0000-04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8" name="Text Box 17">
          <a:extLst>
            <a:ext uri="{FF2B5EF4-FFF2-40B4-BE49-F238E27FC236}">
              <a16:creationId xmlns:a16="http://schemas.microsoft.com/office/drawing/2014/main" id="{00000000-0008-0000-04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9" name="Text Box 18">
          <a:extLst>
            <a:ext uri="{FF2B5EF4-FFF2-40B4-BE49-F238E27FC236}">
              <a16:creationId xmlns:a16="http://schemas.microsoft.com/office/drawing/2014/main" id="{00000000-0008-0000-04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0" name="Text Box 19">
          <a:extLst>
            <a:ext uri="{FF2B5EF4-FFF2-40B4-BE49-F238E27FC236}">
              <a16:creationId xmlns:a16="http://schemas.microsoft.com/office/drawing/2014/main" id="{00000000-0008-0000-04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1" name="Text Box 16">
          <a:extLst>
            <a:ext uri="{FF2B5EF4-FFF2-40B4-BE49-F238E27FC236}">
              <a16:creationId xmlns:a16="http://schemas.microsoft.com/office/drawing/2014/main" id="{00000000-0008-0000-04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2" name="Text Box 17">
          <a:extLst>
            <a:ext uri="{FF2B5EF4-FFF2-40B4-BE49-F238E27FC236}">
              <a16:creationId xmlns:a16="http://schemas.microsoft.com/office/drawing/2014/main" id="{00000000-0008-0000-04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3" name="Text Box 18">
          <a:extLst>
            <a:ext uri="{FF2B5EF4-FFF2-40B4-BE49-F238E27FC236}">
              <a16:creationId xmlns:a16="http://schemas.microsoft.com/office/drawing/2014/main" id="{00000000-0008-0000-04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4" name="Text Box 19">
          <a:extLst>
            <a:ext uri="{FF2B5EF4-FFF2-40B4-BE49-F238E27FC236}">
              <a16:creationId xmlns:a16="http://schemas.microsoft.com/office/drawing/2014/main" id="{00000000-0008-0000-04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5" name="Text Box 16">
          <a:extLst>
            <a:ext uri="{FF2B5EF4-FFF2-40B4-BE49-F238E27FC236}">
              <a16:creationId xmlns:a16="http://schemas.microsoft.com/office/drawing/2014/main" id="{00000000-0008-0000-04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6" name="Text Box 17">
          <a:extLst>
            <a:ext uri="{FF2B5EF4-FFF2-40B4-BE49-F238E27FC236}">
              <a16:creationId xmlns:a16="http://schemas.microsoft.com/office/drawing/2014/main" id="{00000000-0008-0000-04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7" name="Text Box 18">
          <a:extLst>
            <a:ext uri="{FF2B5EF4-FFF2-40B4-BE49-F238E27FC236}">
              <a16:creationId xmlns:a16="http://schemas.microsoft.com/office/drawing/2014/main" id="{00000000-0008-0000-04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8" name="Text Box 19">
          <a:extLst>
            <a:ext uri="{FF2B5EF4-FFF2-40B4-BE49-F238E27FC236}">
              <a16:creationId xmlns:a16="http://schemas.microsoft.com/office/drawing/2014/main" id="{00000000-0008-0000-04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49" name="Text Box 16">
          <a:extLst>
            <a:ext uri="{FF2B5EF4-FFF2-40B4-BE49-F238E27FC236}">
              <a16:creationId xmlns:a16="http://schemas.microsoft.com/office/drawing/2014/main" id="{00000000-0008-0000-04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0" name="Text Box 17">
          <a:extLst>
            <a:ext uri="{FF2B5EF4-FFF2-40B4-BE49-F238E27FC236}">
              <a16:creationId xmlns:a16="http://schemas.microsoft.com/office/drawing/2014/main" id="{00000000-0008-0000-04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1" name="Text Box 18">
          <a:extLst>
            <a:ext uri="{FF2B5EF4-FFF2-40B4-BE49-F238E27FC236}">
              <a16:creationId xmlns:a16="http://schemas.microsoft.com/office/drawing/2014/main" id="{00000000-0008-0000-04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2" name="Text Box 19">
          <a:extLst>
            <a:ext uri="{FF2B5EF4-FFF2-40B4-BE49-F238E27FC236}">
              <a16:creationId xmlns:a16="http://schemas.microsoft.com/office/drawing/2014/main" id="{00000000-0008-0000-04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3" name="Text Box 16">
          <a:extLst>
            <a:ext uri="{FF2B5EF4-FFF2-40B4-BE49-F238E27FC236}">
              <a16:creationId xmlns:a16="http://schemas.microsoft.com/office/drawing/2014/main" id="{00000000-0008-0000-04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4" name="Text Box 17">
          <a:extLst>
            <a:ext uri="{FF2B5EF4-FFF2-40B4-BE49-F238E27FC236}">
              <a16:creationId xmlns:a16="http://schemas.microsoft.com/office/drawing/2014/main" id="{00000000-0008-0000-04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5" name="Text Box 18">
          <a:extLst>
            <a:ext uri="{FF2B5EF4-FFF2-40B4-BE49-F238E27FC236}">
              <a16:creationId xmlns:a16="http://schemas.microsoft.com/office/drawing/2014/main" id="{00000000-0008-0000-04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6" name="Text Box 19">
          <a:extLst>
            <a:ext uri="{FF2B5EF4-FFF2-40B4-BE49-F238E27FC236}">
              <a16:creationId xmlns:a16="http://schemas.microsoft.com/office/drawing/2014/main" id="{00000000-0008-0000-04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1457" name="Text Box 15">
          <a:extLst>
            <a:ext uri="{FF2B5EF4-FFF2-40B4-BE49-F238E27FC236}">
              <a16:creationId xmlns:a16="http://schemas.microsoft.com/office/drawing/2014/main" id="{00000000-0008-0000-04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8" name="Text Box 16">
          <a:extLst>
            <a:ext uri="{FF2B5EF4-FFF2-40B4-BE49-F238E27FC236}">
              <a16:creationId xmlns:a16="http://schemas.microsoft.com/office/drawing/2014/main" id="{00000000-0008-0000-04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9" name="Text Box 17">
          <a:extLst>
            <a:ext uri="{FF2B5EF4-FFF2-40B4-BE49-F238E27FC236}">
              <a16:creationId xmlns:a16="http://schemas.microsoft.com/office/drawing/2014/main" id="{00000000-0008-0000-04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0" name="Text Box 18">
          <a:extLst>
            <a:ext uri="{FF2B5EF4-FFF2-40B4-BE49-F238E27FC236}">
              <a16:creationId xmlns:a16="http://schemas.microsoft.com/office/drawing/2014/main" id="{00000000-0008-0000-04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1" name="Text Box 19">
          <a:extLst>
            <a:ext uri="{FF2B5EF4-FFF2-40B4-BE49-F238E27FC236}">
              <a16:creationId xmlns:a16="http://schemas.microsoft.com/office/drawing/2014/main" id="{00000000-0008-0000-04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1462" name="Text Box 15">
          <a:extLst>
            <a:ext uri="{FF2B5EF4-FFF2-40B4-BE49-F238E27FC236}">
              <a16:creationId xmlns:a16="http://schemas.microsoft.com/office/drawing/2014/main" id="{00000000-0008-0000-04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3" name="Text Box 16">
          <a:extLst>
            <a:ext uri="{FF2B5EF4-FFF2-40B4-BE49-F238E27FC236}">
              <a16:creationId xmlns:a16="http://schemas.microsoft.com/office/drawing/2014/main" id="{00000000-0008-0000-04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4" name="Text Box 17">
          <a:extLst>
            <a:ext uri="{FF2B5EF4-FFF2-40B4-BE49-F238E27FC236}">
              <a16:creationId xmlns:a16="http://schemas.microsoft.com/office/drawing/2014/main" id="{00000000-0008-0000-04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5" name="Text Box 18">
          <a:extLst>
            <a:ext uri="{FF2B5EF4-FFF2-40B4-BE49-F238E27FC236}">
              <a16:creationId xmlns:a16="http://schemas.microsoft.com/office/drawing/2014/main" id="{00000000-0008-0000-04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6" name="Text Box 16">
          <a:extLst>
            <a:ext uri="{FF2B5EF4-FFF2-40B4-BE49-F238E27FC236}">
              <a16:creationId xmlns:a16="http://schemas.microsoft.com/office/drawing/2014/main" id="{00000000-0008-0000-04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7" name="Text Box 17">
          <a:extLst>
            <a:ext uri="{FF2B5EF4-FFF2-40B4-BE49-F238E27FC236}">
              <a16:creationId xmlns:a16="http://schemas.microsoft.com/office/drawing/2014/main" id="{00000000-0008-0000-04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8" name="Text Box 18">
          <a:extLst>
            <a:ext uri="{FF2B5EF4-FFF2-40B4-BE49-F238E27FC236}">
              <a16:creationId xmlns:a16="http://schemas.microsoft.com/office/drawing/2014/main" id="{00000000-0008-0000-04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9" name="Text Box 19">
          <a:extLst>
            <a:ext uri="{FF2B5EF4-FFF2-40B4-BE49-F238E27FC236}">
              <a16:creationId xmlns:a16="http://schemas.microsoft.com/office/drawing/2014/main" id="{00000000-0008-0000-04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0" name="Text Box 16">
          <a:extLst>
            <a:ext uri="{FF2B5EF4-FFF2-40B4-BE49-F238E27FC236}">
              <a16:creationId xmlns:a16="http://schemas.microsoft.com/office/drawing/2014/main" id="{00000000-0008-0000-04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1" name="Text Box 17">
          <a:extLst>
            <a:ext uri="{FF2B5EF4-FFF2-40B4-BE49-F238E27FC236}">
              <a16:creationId xmlns:a16="http://schemas.microsoft.com/office/drawing/2014/main" id="{00000000-0008-0000-04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2" name="Text Box 18">
          <a:extLst>
            <a:ext uri="{FF2B5EF4-FFF2-40B4-BE49-F238E27FC236}">
              <a16:creationId xmlns:a16="http://schemas.microsoft.com/office/drawing/2014/main" id="{00000000-0008-0000-04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8496"/>
    <xdr:sp macro="" textlink="">
      <xdr:nvSpPr>
        <xdr:cNvPr id="1474" name="Text Box 15">
          <a:extLst>
            <a:ext uri="{FF2B5EF4-FFF2-40B4-BE49-F238E27FC236}">
              <a16:creationId xmlns:a16="http://schemas.microsoft.com/office/drawing/2014/main" id="{00000000-0008-0000-04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75" name="Text Box 15">
          <a:extLst>
            <a:ext uri="{FF2B5EF4-FFF2-40B4-BE49-F238E27FC236}">
              <a16:creationId xmlns:a16="http://schemas.microsoft.com/office/drawing/2014/main" id="{00000000-0008-0000-04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1476" name="Text Box 15">
          <a:extLst>
            <a:ext uri="{FF2B5EF4-FFF2-40B4-BE49-F238E27FC236}">
              <a16:creationId xmlns:a16="http://schemas.microsoft.com/office/drawing/2014/main" id="{00000000-0008-0000-0400-0000C4050000}"/>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1477" name="Text Box 15">
          <a:extLst>
            <a:ext uri="{FF2B5EF4-FFF2-40B4-BE49-F238E27FC236}">
              <a16:creationId xmlns:a16="http://schemas.microsoft.com/office/drawing/2014/main" id="{00000000-0008-0000-04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1478" name="Text Box 15">
          <a:extLst>
            <a:ext uri="{FF2B5EF4-FFF2-40B4-BE49-F238E27FC236}">
              <a16:creationId xmlns:a16="http://schemas.microsoft.com/office/drawing/2014/main" id="{00000000-0008-0000-04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170392</xdr:rowOff>
    </xdr:from>
    <xdr:ext cx="95250" cy="213632"/>
    <xdr:sp macro="" textlink="">
      <xdr:nvSpPr>
        <xdr:cNvPr id="1479" name="Text Box 15">
          <a:extLst>
            <a:ext uri="{FF2B5EF4-FFF2-40B4-BE49-F238E27FC236}">
              <a16:creationId xmlns:a16="http://schemas.microsoft.com/office/drawing/2014/main" id="{00000000-0008-0000-04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0" name="Text Box 16">
          <a:extLst>
            <a:ext uri="{FF2B5EF4-FFF2-40B4-BE49-F238E27FC236}">
              <a16:creationId xmlns:a16="http://schemas.microsoft.com/office/drawing/2014/main" id="{00000000-0008-0000-04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1" name="Text Box 17">
          <a:extLst>
            <a:ext uri="{FF2B5EF4-FFF2-40B4-BE49-F238E27FC236}">
              <a16:creationId xmlns:a16="http://schemas.microsoft.com/office/drawing/2014/main" id="{00000000-0008-0000-04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2" name="Text Box 18">
          <a:extLst>
            <a:ext uri="{FF2B5EF4-FFF2-40B4-BE49-F238E27FC236}">
              <a16:creationId xmlns:a16="http://schemas.microsoft.com/office/drawing/2014/main" id="{00000000-0008-0000-04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3" name="Text Box 19">
          <a:extLst>
            <a:ext uri="{FF2B5EF4-FFF2-40B4-BE49-F238E27FC236}">
              <a16:creationId xmlns:a16="http://schemas.microsoft.com/office/drawing/2014/main" id="{00000000-0008-0000-04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4" name="Text Box 16">
          <a:extLst>
            <a:ext uri="{FF2B5EF4-FFF2-40B4-BE49-F238E27FC236}">
              <a16:creationId xmlns:a16="http://schemas.microsoft.com/office/drawing/2014/main" id="{00000000-0008-0000-04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5" name="Text Box 17">
          <a:extLst>
            <a:ext uri="{FF2B5EF4-FFF2-40B4-BE49-F238E27FC236}">
              <a16:creationId xmlns:a16="http://schemas.microsoft.com/office/drawing/2014/main" id="{00000000-0008-0000-04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6" name="Text Box 18">
          <a:extLst>
            <a:ext uri="{FF2B5EF4-FFF2-40B4-BE49-F238E27FC236}">
              <a16:creationId xmlns:a16="http://schemas.microsoft.com/office/drawing/2014/main" id="{00000000-0008-0000-04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7" name="Text Box 19">
          <a:extLst>
            <a:ext uri="{FF2B5EF4-FFF2-40B4-BE49-F238E27FC236}">
              <a16:creationId xmlns:a16="http://schemas.microsoft.com/office/drawing/2014/main" id="{00000000-0008-0000-04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8" name="Text Box 16">
          <a:extLst>
            <a:ext uri="{FF2B5EF4-FFF2-40B4-BE49-F238E27FC236}">
              <a16:creationId xmlns:a16="http://schemas.microsoft.com/office/drawing/2014/main" id="{00000000-0008-0000-04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9" name="Text Box 17">
          <a:extLst>
            <a:ext uri="{FF2B5EF4-FFF2-40B4-BE49-F238E27FC236}">
              <a16:creationId xmlns:a16="http://schemas.microsoft.com/office/drawing/2014/main" id="{00000000-0008-0000-04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0" name="Text Box 18">
          <a:extLst>
            <a:ext uri="{FF2B5EF4-FFF2-40B4-BE49-F238E27FC236}">
              <a16:creationId xmlns:a16="http://schemas.microsoft.com/office/drawing/2014/main" id="{00000000-0008-0000-04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1" name="Text Box 19">
          <a:extLst>
            <a:ext uri="{FF2B5EF4-FFF2-40B4-BE49-F238E27FC236}">
              <a16:creationId xmlns:a16="http://schemas.microsoft.com/office/drawing/2014/main" id="{00000000-0008-0000-04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92" name="Text Box 15">
          <a:extLst>
            <a:ext uri="{FF2B5EF4-FFF2-40B4-BE49-F238E27FC236}">
              <a16:creationId xmlns:a16="http://schemas.microsoft.com/office/drawing/2014/main" id="{00000000-0008-0000-04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3" name="Text Box 16">
          <a:extLst>
            <a:ext uri="{FF2B5EF4-FFF2-40B4-BE49-F238E27FC236}">
              <a16:creationId xmlns:a16="http://schemas.microsoft.com/office/drawing/2014/main" id="{00000000-0008-0000-04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4" name="Text Box 17">
          <a:extLst>
            <a:ext uri="{FF2B5EF4-FFF2-40B4-BE49-F238E27FC236}">
              <a16:creationId xmlns:a16="http://schemas.microsoft.com/office/drawing/2014/main" id="{00000000-0008-0000-04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5" name="Text Box 18">
          <a:extLst>
            <a:ext uri="{FF2B5EF4-FFF2-40B4-BE49-F238E27FC236}">
              <a16:creationId xmlns:a16="http://schemas.microsoft.com/office/drawing/2014/main" id="{00000000-0008-0000-04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6" name="Text Box 19">
          <a:extLst>
            <a:ext uri="{FF2B5EF4-FFF2-40B4-BE49-F238E27FC236}">
              <a16:creationId xmlns:a16="http://schemas.microsoft.com/office/drawing/2014/main" id="{00000000-0008-0000-04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8" name="Text Box 16">
          <a:extLst>
            <a:ext uri="{FF2B5EF4-FFF2-40B4-BE49-F238E27FC236}">
              <a16:creationId xmlns:a16="http://schemas.microsoft.com/office/drawing/2014/main" id="{00000000-0008-0000-04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9" name="Text Box 17">
          <a:extLst>
            <a:ext uri="{FF2B5EF4-FFF2-40B4-BE49-F238E27FC236}">
              <a16:creationId xmlns:a16="http://schemas.microsoft.com/office/drawing/2014/main" id="{00000000-0008-0000-04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500" name="Text Box 18">
          <a:extLst>
            <a:ext uri="{FF2B5EF4-FFF2-40B4-BE49-F238E27FC236}">
              <a16:creationId xmlns:a16="http://schemas.microsoft.com/office/drawing/2014/main" id="{00000000-0008-0000-04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1" name="Text Box 16">
          <a:extLst>
            <a:ext uri="{FF2B5EF4-FFF2-40B4-BE49-F238E27FC236}">
              <a16:creationId xmlns:a16="http://schemas.microsoft.com/office/drawing/2014/main" id="{00000000-0008-0000-04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2" name="Text Box 17">
          <a:extLst>
            <a:ext uri="{FF2B5EF4-FFF2-40B4-BE49-F238E27FC236}">
              <a16:creationId xmlns:a16="http://schemas.microsoft.com/office/drawing/2014/main" id="{00000000-0008-0000-04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3" name="Text Box 18">
          <a:extLst>
            <a:ext uri="{FF2B5EF4-FFF2-40B4-BE49-F238E27FC236}">
              <a16:creationId xmlns:a16="http://schemas.microsoft.com/office/drawing/2014/main" id="{00000000-0008-0000-04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4" name="Text Box 19">
          <a:extLst>
            <a:ext uri="{FF2B5EF4-FFF2-40B4-BE49-F238E27FC236}">
              <a16:creationId xmlns:a16="http://schemas.microsoft.com/office/drawing/2014/main" id="{00000000-0008-0000-04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5" name="Text Box 16">
          <a:extLst>
            <a:ext uri="{FF2B5EF4-FFF2-40B4-BE49-F238E27FC236}">
              <a16:creationId xmlns:a16="http://schemas.microsoft.com/office/drawing/2014/main" id="{00000000-0008-0000-04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6" name="Text Box 17">
          <a:extLst>
            <a:ext uri="{FF2B5EF4-FFF2-40B4-BE49-F238E27FC236}">
              <a16:creationId xmlns:a16="http://schemas.microsoft.com/office/drawing/2014/main" id="{00000000-0008-0000-04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7" name="Text Box 18">
          <a:extLst>
            <a:ext uri="{FF2B5EF4-FFF2-40B4-BE49-F238E27FC236}">
              <a16:creationId xmlns:a16="http://schemas.microsoft.com/office/drawing/2014/main" id="{00000000-0008-0000-04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8" name="Text Box 19">
          <a:extLst>
            <a:ext uri="{FF2B5EF4-FFF2-40B4-BE49-F238E27FC236}">
              <a16:creationId xmlns:a16="http://schemas.microsoft.com/office/drawing/2014/main" id="{00000000-0008-0000-04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09" name="Text Box 16">
          <a:extLst>
            <a:ext uri="{FF2B5EF4-FFF2-40B4-BE49-F238E27FC236}">
              <a16:creationId xmlns:a16="http://schemas.microsoft.com/office/drawing/2014/main" id="{00000000-0008-0000-04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0" name="Text Box 17">
          <a:extLst>
            <a:ext uri="{FF2B5EF4-FFF2-40B4-BE49-F238E27FC236}">
              <a16:creationId xmlns:a16="http://schemas.microsoft.com/office/drawing/2014/main" id="{00000000-0008-0000-04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1" name="Text Box 18">
          <a:extLst>
            <a:ext uri="{FF2B5EF4-FFF2-40B4-BE49-F238E27FC236}">
              <a16:creationId xmlns:a16="http://schemas.microsoft.com/office/drawing/2014/main" id="{00000000-0008-0000-04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2" name="Text Box 19">
          <a:extLst>
            <a:ext uri="{FF2B5EF4-FFF2-40B4-BE49-F238E27FC236}">
              <a16:creationId xmlns:a16="http://schemas.microsoft.com/office/drawing/2014/main" id="{00000000-0008-0000-04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1513" name="Text Box 15">
          <a:extLst>
            <a:ext uri="{FF2B5EF4-FFF2-40B4-BE49-F238E27FC236}">
              <a16:creationId xmlns:a16="http://schemas.microsoft.com/office/drawing/2014/main" id="{00000000-0008-0000-04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4" name="Text Box 16">
          <a:extLst>
            <a:ext uri="{FF2B5EF4-FFF2-40B4-BE49-F238E27FC236}">
              <a16:creationId xmlns:a16="http://schemas.microsoft.com/office/drawing/2014/main" id="{00000000-0008-0000-04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5" name="Text Box 17">
          <a:extLst>
            <a:ext uri="{FF2B5EF4-FFF2-40B4-BE49-F238E27FC236}">
              <a16:creationId xmlns:a16="http://schemas.microsoft.com/office/drawing/2014/main" id="{00000000-0008-0000-04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6" name="Text Box 18">
          <a:extLst>
            <a:ext uri="{FF2B5EF4-FFF2-40B4-BE49-F238E27FC236}">
              <a16:creationId xmlns:a16="http://schemas.microsoft.com/office/drawing/2014/main" id="{00000000-0008-0000-04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7" name="Text Box 19">
          <a:extLst>
            <a:ext uri="{FF2B5EF4-FFF2-40B4-BE49-F238E27FC236}">
              <a16:creationId xmlns:a16="http://schemas.microsoft.com/office/drawing/2014/main" id="{00000000-0008-0000-04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1518" name="Text Box 15">
          <a:extLst>
            <a:ext uri="{FF2B5EF4-FFF2-40B4-BE49-F238E27FC236}">
              <a16:creationId xmlns:a16="http://schemas.microsoft.com/office/drawing/2014/main" id="{00000000-0008-0000-04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19" name="Text Box 16">
          <a:extLst>
            <a:ext uri="{FF2B5EF4-FFF2-40B4-BE49-F238E27FC236}">
              <a16:creationId xmlns:a16="http://schemas.microsoft.com/office/drawing/2014/main" id="{00000000-0008-0000-04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0" name="Text Box 17">
          <a:extLst>
            <a:ext uri="{FF2B5EF4-FFF2-40B4-BE49-F238E27FC236}">
              <a16:creationId xmlns:a16="http://schemas.microsoft.com/office/drawing/2014/main" id="{00000000-0008-0000-04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1" name="Text Box 18">
          <a:extLst>
            <a:ext uri="{FF2B5EF4-FFF2-40B4-BE49-F238E27FC236}">
              <a16:creationId xmlns:a16="http://schemas.microsoft.com/office/drawing/2014/main" id="{00000000-0008-0000-04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2" name="Text Box 19">
          <a:extLst>
            <a:ext uri="{FF2B5EF4-FFF2-40B4-BE49-F238E27FC236}">
              <a16:creationId xmlns:a16="http://schemas.microsoft.com/office/drawing/2014/main" id="{00000000-0008-0000-04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1523" name="Text Box 15">
          <a:extLst>
            <a:ext uri="{FF2B5EF4-FFF2-40B4-BE49-F238E27FC236}">
              <a16:creationId xmlns:a16="http://schemas.microsoft.com/office/drawing/2014/main" id="{00000000-0008-0000-0400-0000F3050000}"/>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014"/>
    <xdr:sp macro="" textlink="">
      <xdr:nvSpPr>
        <xdr:cNvPr id="1524" name="Text Box 15">
          <a:extLst>
            <a:ext uri="{FF2B5EF4-FFF2-40B4-BE49-F238E27FC236}">
              <a16:creationId xmlns:a16="http://schemas.microsoft.com/office/drawing/2014/main" id="{00000000-0008-0000-04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5" name="Text Box 16">
          <a:extLst>
            <a:ext uri="{FF2B5EF4-FFF2-40B4-BE49-F238E27FC236}">
              <a16:creationId xmlns:a16="http://schemas.microsoft.com/office/drawing/2014/main" id="{00000000-0008-0000-04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6" name="Text Box 17">
          <a:extLst>
            <a:ext uri="{FF2B5EF4-FFF2-40B4-BE49-F238E27FC236}">
              <a16:creationId xmlns:a16="http://schemas.microsoft.com/office/drawing/2014/main" id="{00000000-0008-0000-04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7" name="Text Box 18">
          <a:extLst>
            <a:ext uri="{FF2B5EF4-FFF2-40B4-BE49-F238E27FC236}">
              <a16:creationId xmlns:a16="http://schemas.microsoft.com/office/drawing/2014/main" id="{00000000-0008-0000-04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8" name="Text Box 19">
          <a:extLst>
            <a:ext uri="{FF2B5EF4-FFF2-40B4-BE49-F238E27FC236}">
              <a16:creationId xmlns:a16="http://schemas.microsoft.com/office/drawing/2014/main" id="{00000000-0008-0000-04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1529" name="Text Box 15">
          <a:extLst>
            <a:ext uri="{FF2B5EF4-FFF2-40B4-BE49-F238E27FC236}">
              <a16:creationId xmlns:a16="http://schemas.microsoft.com/office/drawing/2014/main" id="{00000000-0008-0000-04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1530" name="Text Box 15">
          <a:extLst>
            <a:ext uri="{FF2B5EF4-FFF2-40B4-BE49-F238E27FC236}">
              <a16:creationId xmlns:a16="http://schemas.microsoft.com/office/drawing/2014/main" id="{00000000-0008-0000-04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1531" name="Text Box 15">
          <a:extLst>
            <a:ext uri="{FF2B5EF4-FFF2-40B4-BE49-F238E27FC236}">
              <a16:creationId xmlns:a16="http://schemas.microsoft.com/office/drawing/2014/main" id="{00000000-0008-0000-04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2" name="Text Box 16">
          <a:extLst>
            <a:ext uri="{FF2B5EF4-FFF2-40B4-BE49-F238E27FC236}">
              <a16:creationId xmlns:a16="http://schemas.microsoft.com/office/drawing/2014/main" id="{00000000-0008-0000-04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3" name="Text Box 17">
          <a:extLst>
            <a:ext uri="{FF2B5EF4-FFF2-40B4-BE49-F238E27FC236}">
              <a16:creationId xmlns:a16="http://schemas.microsoft.com/office/drawing/2014/main" id="{00000000-0008-0000-04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4" name="Text Box 18">
          <a:extLst>
            <a:ext uri="{FF2B5EF4-FFF2-40B4-BE49-F238E27FC236}">
              <a16:creationId xmlns:a16="http://schemas.microsoft.com/office/drawing/2014/main" id="{00000000-0008-0000-04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1535" name="Text Box 15">
          <a:extLst>
            <a:ext uri="{FF2B5EF4-FFF2-40B4-BE49-F238E27FC236}">
              <a16:creationId xmlns:a16="http://schemas.microsoft.com/office/drawing/2014/main" id="{00000000-0008-0000-04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6" name="Text Box 16">
          <a:extLst>
            <a:ext uri="{FF2B5EF4-FFF2-40B4-BE49-F238E27FC236}">
              <a16:creationId xmlns:a16="http://schemas.microsoft.com/office/drawing/2014/main" id="{00000000-0008-0000-04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7" name="Text Box 17">
          <a:extLst>
            <a:ext uri="{FF2B5EF4-FFF2-40B4-BE49-F238E27FC236}">
              <a16:creationId xmlns:a16="http://schemas.microsoft.com/office/drawing/2014/main" id="{00000000-0008-0000-04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8" name="Text Box 18">
          <a:extLst>
            <a:ext uri="{FF2B5EF4-FFF2-40B4-BE49-F238E27FC236}">
              <a16:creationId xmlns:a16="http://schemas.microsoft.com/office/drawing/2014/main" id="{00000000-0008-0000-04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9" name="Text Box 19">
          <a:extLst>
            <a:ext uri="{FF2B5EF4-FFF2-40B4-BE49-F238E27FC236}">
              <a16:creationId xmlns:a16="http://schemas.microsoft.com/office/drawing/2014/main" id="{00000000-0008-0000-04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0" name="Text Box 16">
          <a:extLst>
            <a:ext uri="{FF2B5EF4-FFF2-40B4-BE49-F238E27FC236}">
              <a16:creationId xmlns:a16="http://schemas.microsoft.com/office/drawing/2014/main" id="{00000000-0008-0000-04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1" name="Text Box 17">
          <a:extLst>
            <a:ext uri="{FF2B5EF4-FFF2-40B4-BE49-F238E27FC236}">
              <a16:creationId xmlns:a16="http://schemas.microsoft.com/office/drawing/2014/main" id="{00000000-0008-0000-04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2" name="Text Box 18">
          <a:extLst>
            <a:ext uri="{FF2B5EF4-FFF2-40B4-BE49-F238E27FC236}">
              <a16:creationId xmlns:a16="http://schemas.microsoft.com/office/drawing/2014/main" id="{00000000-0008-0000-04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3" name="Text Box 19">
          <a:extLst>
            <a:ext uri="{FF2B5EF4-FFF2-40B4-BE49-F238E27FC236}">
              <a16:creationId xmlns:a16="http://schemas.microsoft.com/office/drawing/2014/main" id="{00000000-0008-0000-04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4" name="Text Box 16">
          <a:extLst>
            <a:ext uri="{FF2B5EF4-FFF2-40B4-BE49-F238E27FC236}">
              <a16:creationId xmlns:a16="http://schemas.microsoft.com/office/drawing/2014/main" id="{00000000-0008-0000-04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5" name="Text Box 17">
          <a:extLst>
            <a:ext uri="{FF2B5EF4-FFF2-40B4-BE49-F238E27FC236}">
              <a16:creationId xmlns:a16="http://schemas.microsoft.com/office/drawing/2014/main" id="{00000000-0008-0000-04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6" name="Text Box 18">
          <a:extLst>
            <a:ext uri="{FF2B5EF4-FFF2-40B4-BE49-F238E27FC236}">
              <a16:creationId xmlns:a16="http://schemas.microsoft.com/office/drawing/2014/main" id="{00000000-0008-0000-04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7" name="Text Box 19">
          <a:extLst>
            <a:ext uri="{FF2B5EF4-FFF2-40B4-BE49-F238E27FC236}">
              <a16:creationId xmlns:a16="http://schemas.microsoft.com/office/drawing/2014/main" id="{00000000-0008-0000-04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8" name="Text Box 16">
          <a:extLst>
            <a:ext uri="{FF2B5EF4-FFF2-40B4-BE49-F238E27FC236}">
              <a16:creationId xmlns:a16="http://schemas.microsoft.com/office/drawing/2014/main" id="{00000000-0008-0000-04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9" name="Text Box 17">
          <a:extLst>
            <a:ext uri="{FF2B5EF4-FFF2-40B4-BE49-F238E27FC236}">
              <a16:creationId xmlns:a16="http://schemas.microsoft.com/office/drawing/2014/main" id="{00000000-0008-0000-04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0" name="Text Box 18">
          <a:extLst>
            <a:ext uri="{FF2B5EF4-FFF2-40B4-BE49-F238E27FC236}">
              <a16:creationId xmlns:a16="http://schemas.microsoft.com/office/drawing/2014/main" id="{00000000-0008-0000-04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1" name="Text Box 19">
          <a:extLst>
            <a:ext uri="{FF2B5EF4-FFF2-40B4-BE49-F238E27FC236}">
              <a16:creationId xmlns:a16="http://schemas.microsoft.com/office/drawing/2014/main" id="{00000000-0008-0000-04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2" name="Text Box 16">
          <a:extLst>
            <a:ext uri="{FF2B5EF4-FFF2-40B4-BE49-F238E27FC236}">
              <a16:creationId xmlns:a16="http://schemas.microsoft.com/office/drawing/2014/main" id="{00000000-0008-0000-04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3" name="Text Box 17">
          <a:extLst>
            <a:ext uri="{FF2B5EF4-FFF2-40B4-BE49-F238E27FC236}">
              <a16:creationId xmlns:a16="http://schemas.microsoft.com/office/drawing/2014/main" id="{00000000-0008-0000-04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4" name="Text Box 18">
          <a:extLst>
            <a:ext uri="{FF2B5EF4-FFF2-40B4-BE49-F238E27FC236}">
              <a16:creationId xmlns:a16="http://schemas.microsoft.com/office/drawing/2014/main" id="{00000000-0008-0000-04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5" name="Text Box 19">
          <a:extLst>
            <a:ext uri="{FF2B5EF4-FFF2-40B4-BE49-F238E27FC236}">
              <a16:creationId xmlns:a16="http://schemas.microsoft.com/office/drawing/2014/main" id="{00000000-0008-0000-04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014"/>
    <xdr:sp macro="" textlink="">
      <xdr:nvSpPr>
        <xdr:cNvPr id="1556" name="Text Box 15">
          <a:extLst>
            <a:ext uri="{FF2B5EF4-FFF2-40B4-BE49-F238E27FC236}">
              <a16:creationId xmlns:a16="http://schemas.microsoft.com/office/drawing/2014/main" id="{00000000-0008-0000-04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7" name="Text Box 16">
          <a:extLst>
            <a:ext uri="{FF2B5EF4-FFF2-40B4-BE49-F238E27FC236}">
              <a16:creationId xmlns:a16="http://schemas.microsoft.com/office/drawing/2014/main" id="{00000000-0008-0000-04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8" name="Text Box 17">
          <a:extLst>
            <a:ext uri="{FF2B5EF4-FFF2-40B4-BE49-F238E27FC236}">
              <a16:creationId xmlns:a16="http://schemas.microsoft.com/office/drawing/2014/main" id="{00000000-0008-0000-04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9" name="Text Box 18">
          <a:extLst>
            <a:ext uri="{FF2B5EF4-FFF2-40B4-BE49-F238E27FC236}">
              <a16:creationId xmlns:a16="http://schemas.microsoft.com/office/drawing/2014/main" id="{00000000-0008-0000-04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60" name="Text Box 19">
          <a:extLst>
            <a:ext uri="{FF2B5EF4-FFF2-40B4-BE49-F238E27FC236}">
              <a16:creationId xmlns:a16="http://schemas.microsoft.com/office/drawing/2014/main" id="{00000000-0008-0000-04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61" name="Text Box 15">
          <a:extLst>
            <a:ext uri="{FF2B5EF4-FFF2-40B4-BE49-F238E27FC236}">
              <a16:creationId xmlns:a16="http://schemas.microsoft.com/office/drawing/2014/main" id="{00000000-0008-0000-04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2" name="Text Box 16">
          <a:extLst>
            <a:ext uri="{FF2B5EF4-FFF2-40B4-BE49-F238E27FC236}">
              <a16:creationId xmlns:a16="http://schemas.microsoft.com/office/drawing/2014/main" id="{00000000-0008-0000-04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3" name="Text Box 17">
          <a:extLst>
            <a:ext uri="{FF2B5EF4-FFF2-40B4-BE49-F238E27FC236}">
              <a16:creationId xmlns:a16="http://schemas.microsoft.com/office/drawing/2014/main" id="{00000000-0008-0000-04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4" name="Text Box 18">
          <a:extLst>
            <a:ext uri="{FF2B5EF4-FFF2-40B4-BE49-F238E27FC236}">
              <a16:creationId xmlns:a16="http://schemas.microsoft.com/office/drawing/2014/main" id="{00000000-0008-0000-04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5" name="Text Box 16">
          <a:extLst>
            <a:ext uri="{FF2B5EF4-FFF2-40B4-BE49-F238E27FC236}">
              <a16:creationId xmlns:a16="http://schemas.microsoft.com/office/drawing/2014/main" id="{00000000-0008-0000-04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6" name="Text Box 17">
          <a:extLst>
            <a:ext uri="{FF2B5EF4-FFF2-40B4-BE49-F238E27FC236}">
              <a16:creationId xmlns:a16="http://schemas.microsoft.com/office/drawing/2014/main" id="{00000000-0008-0000-04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7" name="Text Box 18">
          <a:extLst>
            <a:ext uri="{FF2B5EF4-FFF2-40B4-BE49-F238E27FC236}">
              <a16:creationId xmlns:a16="http://schemas.microsoft.com/office/drawing/2014/main" id="{00000000-0008-0000-04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8" name="Text Box 19">
          <a:extLst>
            <a:ext uri="{FF2B5EF4-FFF2-40B4-BE49-F238E27FC236}">
              <a16:creationId xmlns:a16="http://schemas.microsoft.com/office/drawing/2014/main" id="{00000000-0008-0000-04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9" name="Text Box 16">
          <a:extLst>
            <a:ext uri="{FF2B5EF4-FFF2-40B4-BE49-F238E27FC236}">
              <a16:creationId xmlns:a16="http://schemas.microsoft.com/office/drawing/2014/main" id="{00000000-0008-0000-04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0" name="Text Box 17">
          <a:extLst>
            <a:ext uri="{FF2B5EF4-FFF2-40B4-BE49-F238E27FC236}">
              <a16:creationId xmlns:a16="http://schemas.microsoft.com/office/drawing/2014/main" id="{00000000-0008-0000-04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1" name="Text Box 18">
          <a:extLst>
            <a:ext uri="{FF2B5EF4-FFF2-40B4-BE49-F238E27FC236}">
              <a16:creationId xmlns:a16="http://schemas.microsoft.com/office/drawing/2014/main" id="{00000000-0008-0000-04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2" name="Text Box 19">
          <a:extLst>
            <a:ext uri="{FF2B5EF4-FFF2-40B4-BE49-F238E27FC236}">
              <a16:creationId xmlns:a16="http://schemas.microsoft.com/office/drawing/2014/main" id="{00000000-0008-0000-04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1573" name="Text Box 15">
          <a:extLst>
            <a:ext uri="{FF2B5EF4-FFF2-40B4-BE49-F238E27FC236}">
              <a16:creationId xmlns:a16="http://schemas.microsoft.com/office/drawing/2014/main" id="{00000000-0008-0000-04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1574" name="Text Box 15">
          <a:extLst>
            <a:ext uri="{FF2B5EF4-FFF2-40B4-BE49-F238E27FC236}">
              <a16:creationId xmlns:a16="http://schemas.microsoft.com/office/drawing/2014/main" id="{00000000-0008-0000-04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1575" name="Text Box 15">
          <a:extLst>
            <a:ext uri="{FF2B5EF4-FFF2-40B4-BE49-F238E27FC236}">
              <a16:creationId xmlns:a16="http://schemas.microsoft.com/office/drawing/2014/main" id="{00000000-0008-0000-0400-000027060000}"/>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1576" name="Text Box 15">
          <a:extLst>
            <a:ext uri="{FF2B5EF4-FFF2-40B4-BE49-F238E27FC236}">
              <a16:creationId xmlns:a16="http://schemas.microsoft.com/office/drawing/2014/main" id="{00000000-0008-0000-04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1577" name="Text Box 15">
          <a:extLst>
            <a:ext uri="{FF2B5EF4-FFF2-40B4-BE49-F238E27FC236}">
              <a16:creationId xmlns:a16="http://schemas.microsoft.com/office/drawing/2014/main" id="{00000000-0008-0000-04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1578" name="Text Box 15">
          <a:extLst>
            <a:ext uri="{FF2B5EF4-FFF2-40B4-BE49-F238E27FC236}">
              <a16:creationId xmlns:a16="http://schemas.microsoft.com/office/drawing/2014/main" id="{00000000-0008-0000-04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79" name="Text Box 16">
          <a:extLst>
            <a:ext uri="{FF2B5EF4-FFF2-40B4-BE49-F238E27FC236}">
              <a16:creationId xmlns:a16="http://schemas.microsoft.com/office/drawing/2014/main" id="{00000000-0008-0000-04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0" name="Text Box 17">
          <a:extLst>
            <a:ext uri="{FF2B5EF4-FFF2-40B4-BE49-F238E27FC236}">
              <a16:creationId xmlns:a16="http://schemas.microsoft.com/office/drawing/2014/main" id="{00000000-0008-0000-04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1" name="Text Box 18">
          <a:extLst>
            <a:ext uri="{FF2B5EF4-FFF2-40B4-BE49-F238E27FC236}">
              <a16:creationId xmlns:a16="http://schemas.microsoft.com/office/drawing/2014/main" id="{00000000-0008-0000-04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2" name="Text Box 19">
          <a:extLst>
            <a:ext uri="{FF2B5EF4-FFF2-40B4-BE49-F238E27FC236}">
              <a16:creationId xmlns:a16="http://schemas.microsoft.com/office/drawing/2014/main" id="{00000000-0008-0000-04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3" name="Text Box 16">
          <a:extLst>
            <a:ext uri="{FF2B5EF4-FFF2-40B4-BE49-F238E27FC236}">
              <a16:creationId xmlns:a16="http://schemas.microsoft.com/office/drawing/2014/main" id="{00000000-0008-0000-04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4" name="Text Box 17">
          <a:extLst>
            <a:ext uri="{FF2B5EF4-FFF2-40B4-BE49-F238E27FC236}">
              <a16:creationId xmlns:a16="http://schemas.microsoft.com/office/drawing/2014/main" id="{00000000-0008-0000-04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5" name="Text Box 18">
          <a:extLst>
            <a:ext uri="{FF2B5EF4-FFF2-40B4-BE49-F238E27FC236}">
              <a16:creationId xmlns:a16="http://schemas.microsoft.com/office/drawing/2014/main" id="{00000000-0008-0000-04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6" name="Text Box 19">
          <a:extLst>
            <a:ext uri="{FF2B5EF4-FFF2-40B4-BE49-F238E27FC236}">
              <a16:creationId xmlns:a16="http://schemas.microsoft.com/office/drawing/2014/main" id="{00000000-0008-0000-04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7" name="Text Box 16">
          <a:extLst>
            <a:ext uri="{FF2B5EF4-FFF2-40B4-BE49-F238E27FC236}">
              <a16:creationId xmlns:a16="http://schemas.microsoft.com/office/drawing/2014/main" id="{00000000-0008-0000-04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8" name="Text Box 17">
          <a:extLst>
            <a:ext uri="{FF2B5EF4-FFF2-40B4-BE49-F238E27FC236}">
              <a16:creationId xmlns:a16="http://schemas.microsoft.com/office/drawing/2014/main" id="{00000000-0008-0000-04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9" name="Text Box 18">
          <a:extLst>
            <a:ext uri="{FF2B5EF4-FFF2-40B4-BE49-F238E27FC236}">
              <a16:creationId xmlns:a16="http://schemas.microsoft.com/office/drawing/2014/main" id="{00000000-0008-0000-04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90" name="Text Box 19">
          <a:extLst>
            <a:ext uri="{FF2B5EF4-FFF2-40B4-BE49-F238E27FC236}">
              <a16:creationId xmlns:a16="http://schemas.microsoft.com/office/drawing/2014/main" id="{00000000-0008-0000-04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1" name="Text Box 16">
          <a:extLst>
            <a:ext uri="{FF2B5EF4-FFF2-40B4-BE49-F238E27FC236}">
              <a16:creationId xmlns:a16="http://schemas.microsoft.com/office/drawing/2014/main" id="{00000000-0008-0000-04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2" name="Text Box 17">
          <a:extLst>
            <a:ext uri="{FF2B5EF4-FFF2-40B4-BE49-F238E27FC236}">
              <a16:creationId xmlns:a16="http://schemas.microsoft.com/office/drawing/2014/main" id="{00000000-0008-0000-04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3" name="Text Box 18">
          <a:extLst>
            <a:ext uri="{FF2B5EF4-FFF2-40B4-BE49-F238E27FC236}">
              <a16:creationId xmlns:a16="http://schemas.microsoft.com/office/drawing/2014/main" id="{00000000-0008-0000-04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4" name="Text Box 19">
          <a:extLst>
            <a:ext uri="{FF2B5EF4-FFF2-40B4-BE49-F238E27FC236}">
              <a16:creationId xmlns:a16="http://schemas.microsoft.com/office/drawing/2014/main" id="{00000000-0008-0000-04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5" name="Text Box 16">
          <a:extLst>
            <a:ext uri="{FF2B5EF4-FFF2-40B4-BE49-F238E27FC236}">
              <a16:creationId xmlns:a16="http://schemas.microsoft.com/office/drawing/2014/main" id="{00000000-0008-0000-04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6" name="Text Box 17">
          <a:extLst>
            <a:ext uri="{FF2B5EF4-FFF2-40B4-BE49-F238E27FC236}">
              <a16:creationId xmlns:a16="http://schemas.microsoft.com/office/drawing/2014/main" id="{00000000-0008-0000-04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7" name="Text Box 18">
          <a:extLst>
            <a:ext uri="{FF2B5EF4-FFF2-40B4-BE49-F238E27FC236}">
              <a16:creationId xmlns:a16="http://schemas.microsoft.com/office/drawing/2014/main" id="{00000000-0008-0000-04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8" name="Text Box 16">
          <a:extLst>
            <a:ext uri="{FF2B5EF4-FFF2-40B4-BE49-F238E27FC236}">
              <a16:creationId xmlns:a16="http://schemas.microsoft.com/office/drawing/2014/main" id="{00000000-0008-0000-04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9" name="Text Box 17">
          <a:extLst>
            <a:ext uri="{FF2B5EF4-FFF2-40B4-BE49-F238E27FC236}">
              <a16:creationId xmlns:a16="http://schemas.microsoft.com/office/drawing/2014/main" id="{00000000-0008-0000-04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0" name="Text Box 18">
          <a:extLst>
            <a:ext uri="{FF2B5EF4-FFF2-40B4-BE49-F238E27FC236}">
              <a16:creationId xmlns:a16="http://schemas.microsoft.com/office/drawing/2014/main" id="{00000000-0008-0000-04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1" name="Text Box 19">
          <a:extLst>
            <a:ext uri="{FF2B5EF4-FFF2-40B4-BE49-F238E27FC236}">
              <a16:creationId xmlns:a16="http://schemas.microsoft.com/office/drawing/2014/main" id="{00000000-0008-0000-04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2" name="Text Box 16">
          <a:extLst>
            <a:ext uri="{FF2B5EF4-FFF2-40B4-BE49-F238E27FC236}">
              <a16:creationId xmlns:a16="http://schemas.microsoft.com/office/drawing/2014/main" id="{00000000-0008-0000-04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3" name="Text Box 17">
          <a:extLst>
            <a:ext uri="{FF2B5EF4-FFF2-40B4-BE49-F238E27FC236}">
              <a16:creationId xmlns:a16="http://schemas.microsoft.com/office/drawing/2014/main" id="{00000000-0008-0000-04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4" name="Text Box 18">
          <a:extLst>
            <a:ext uri="{FF2B5EF4-FFF2-40B4-BE49-F238E27FC236}">
              <a16:creationId xmlns:a16="http://schemas.microsoft.com/office/drawing/2014/main" id="{00000000-0008-0000-04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5" name="Text Box 19">
          <a:extLst>
            <a:ext uri="{FF2B5EF4-FFF2-40B4-BE49-F238E27FC236}">
              <a16:creationId xmlns:a16="http://schemas.microsoft.com/office/drawing/2014/main" id="{00000000-0008-0000-04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6" name="Text Box 16">
          <a:extLst>
            <a:ext uri="{FF2B5EF4-FFF2-40B4-BE49-F238E27FC236}">
              <a16:creationId xmlns:a16="http://schemas.microsoft.com/office/drawing/2014/main" id="{00000000-0008-0000-04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7" name="Text Box 17">
          <a:extLst>
            <a:ext uri="{FF2B5EF4-FFF2-40B4-BE49-F238E27FC236}">
              <a16:creationId xmlns:a16="http://schemas.microsoft.com/office/drawing/2014/main" id="{00000000-0008-0000-04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8" name="Text Box 18">
          <a:extLst>
            <a:ext uri="{FF2B5EF4-FFF2-40B4-BE49-F238E27FC236}">
              <a16:creationId xmlns:a16="http://schemas.microsoft.com/office/drawing/2014/main" id="{00000000-0008-0000-04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9" name="Text Box 19">
          <a:extLst>
            <a:ext uri="{FF2B5EF4-FFF2-40B4-BE49-F238E27FC236}">
              <a16:creationId xmlns:a16="http://schemas.microsoft.com/office/drawing/2014/main" id="{00000000-0008-0000-04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61691"/>
    <xdr:sp macro="" textlink="">
      <xdr:nvSpPr>
        <xdr:cNvPr id="1610" name="Text Box 15">
          <a:extLst>
            <a:ext uri="{FF2B5EF4-FFF2-40B4-BE49-F238E27FC236}">
              <a16:creationId xmlns:a16="http://schemas.microsoft.com/office/drawing/2014/main" id="{00000000-0008-0000-04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1" name="Text Box 16">
          <a:extLst>
            <a:ext uri="{FF2B5EF4-FFF2-40B4-BE49-F238E27FC236}">
              <a16:creationId xmlns:a16="http://schemas.microsoft.com/office/drawing/2014/main" id="{00000000-0008-0000-04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2" name="Text Box 17">
          <a:extLst>
            <a:ext uri="{FF2B5EF4-FFF2-40B4-BE49-F238E27FC236}">
              <a16:creationId xmlns:a16="http://schemas.microsoft.com/office/drawing/2014/main" id="{00000000-0008-0000-04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3" name="Text Box 18">
          <a:extLst>
            <a:ext uri="{FF2B5EF4-FFF2-40B4-BE49-F238E27FC236}">
              <a16:creationId xmlns:a16="http://schemas.microsoft.com/office/drawing/2014/main" id="{00000000-0008-0000-04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4" name="Text Box 19">
          <a:extLst>
            <a:ext uri="{FF2B5EF4-FFF2-40B4-BE49-F238E27FC236}">
              <a16:creationId xmlns:a16="http://schemas.microsoft.com/office/drawing/2014/main" id="{00000000-0008-0000-04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1615" name="Text Box 15">
          <a:extLst>
            <a:ext uri="{FF2B5EF4-FFF2-40B4-BE49-F238E27FC236}">
              <a16:creationId xmlns:a16="http://schemas.microsoft.com/office/drawing/2014/main" id="{00000000-0008-0000-04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6" name="Text Box 16">
          <a:extLst>
            <a:ext uri="{FF2B5EF4-FFF2-40B4-BE49-F238E27FC236}">
              <a16:creationId xmlns:a16="http://schemas.microsoft.com/office/drawing/2014/main" id="{00000000-0008-0000-04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7" name="Text Box 17">
          <a:extLst>
            <a:ext uri="{FF2B5EF4-FFF2-40B4-BE49-F238E27FC236}">
              <a16:creationId xmlns:a16="http://schemas.microsoft.com/office/drawing/2014/main" id="{00000000-0008-0000-04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8" name="Text Box 18">
          <a:extLst>
            <a:ext uri="{FF2B5EF4-FFF2-40B4-BE49-F238E27FC236}">
              <a16:creationId xmlns:a16="http://schemas.microsoft.com/office/drawing/2014/main" id="{00000000-0008-0000-04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9" name="Text Box 19">
          <a:extLst>
            <a:ext uri="{FF2B5EF4-FFF2-40B4-BE49-F238E27FC236}">
              <a16:creationId xmlns:a16="http://schemas.microsoft.com/office/drawing/2014/main" id="{00000000-0008-0000-04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1620" name="Text Box 15">
          <a:extLst>
            <a:ext uri="{FF2B5EF4-FFF2-40B4-BE49-F238E27FC236}">
              <a16:creationId xmlns:a16="http://schemas.microsoft.com/office/drawing/2014/main" id="{00000000-0008-0000-0400-000054060000}"/>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014"/>
    <xdr:sp macro="" textlink="">
      <xdr:nvSpPr>
        <xdr:cNvPr id="1621" name="Text Box 15">
          <a:extLst>
            <a:ext uri="{FF2B5EF4-FFF2-40B4-BE49-F238E27FC236}">
              <a16:creationId xmlns:a16="http://schemas.microsoft.com/office/drawing/2014/main" id="{00000000-0008-0000-04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2" name="Text Box 16">
          <a:extLst>
            <a:ext uri="{FF2B5EF4-FFF2-40B4-BE49-F238E27FC236}">
              <a16:creationId xmlns:a16="http://schemas.microsoft.com/office/drawing/2014/main" id="{00000000-0008-0000-04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3" name="Text Box 17">
          <a:extLst>
            <a:ext uri="{FF2B5EF4-FFF2-40B4-BE49-F238E27FC236}">
              <a16:creationId xmlns:a16="http://schemas.microsoft.com/office/drawing/2014/main" id="{00000000-0008-0000-04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4" name="Text Box 18">
          <a:extLst>
            <a:ext uri="{FF2B5EF4-FFF2-40B4-BE49-F238E27FC236}">
              <a16:creationId xmlns:a16="http://schemas.microsoft.com/office/drawing/2014/main" id="{00000000-0008-0000-04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5" name="Text Box 19">
          <a:extLst>
            <a:ext uri="{FF2B5EF4-FFF2-40B4-BE49-F238E27FC236}">
              <a16:creationId xmlns:a16="http://schemas.microsoft.com/office/drawing/2014/main" id="{00000000-0008-0000-04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1626" name="Text Box 15">
          <a:extLst>
            <a:ext uri="{FF2B5EF4-FFF2-40B4-BE49-F238E27FC236}">
              <a16:creationId xmlns:a16="http://schemas.microsoft.com/office/drawing/2014/main" id="{00000000-0008-0000-04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1627" name="Text Box 15">
          <a:extLst>
            <a:ext uri="{FF2B5EF4-FFF2-40B4-BE49-F238E27FC236}">
              <a16:creationId xmlns:a16="http://schemas.microsoft.com/office/drawing/2014/main" id="{00000000-0008-0000-04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1628" name="Text Box 15">
          <a:extLst>
            <a:ext uri="{FF2B5EF4-FFF2-40B4-BE49-F238E27FC236}">
              <a16:creationId xmlns:a16="http://schemas.microsoft.com/office/drawing/2014/main" id="{00000000-0008-0000-04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29" name="Text Box 16">
          <a:extLst>
            <a:ext uri="{FF2B5EF4-FFF2-40B4-BE49-F238E27FC236}">
              <a16:creationId xmlns:a16="http://schemas.microsoft.com/office/drawing/2014/main" id="{00000000-0008-0000-04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0" name="Text Box 17">
          <a:extLst>
            <a:ext uri="{FF2B5EF4-FFF2-40B4-BE49-F238E27FC236}">
              <a16:creationId xmlns:a16="http://schemas.microsoft.com/office/drawing/2014/main" id="{00000000-0008-0000-04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1" name="Text Box 18">
          <a:extLst>
            <a:ext uri="{FF2B5EF4-FFF2-40B4-BE49-F238E27FC236}">
              <a16:creationId xmlns:a16="http://schemas.microsoft.com/office/drawing/2014/main" id="{00000000-0008-0000-04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1632" name="Text Box 15">
          <a:extLst>
            <a:ext uri="{FF2B5EF4-FFF2-40B4-BE49-F238E27FC236}">
              <a16:creationId xmlns:a16="http://schemas.microsoft.com/office/drawing/2014/main" id="{00000000-0008-0000-04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3" name="Text Box 16">
          <a:extLst>
            <a:ext uri="{FF2B5EF4-FFF2-40B4-BE49-F238E27FC236}">
              <a16:creationId xmlns:a16="http://schemas.microsoft.com/office/drawing/2014/main" id="{00000000-0008-0000-04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4" name="Text Box 17">
          <a:extLst>
            <a:ext uri="{FF2B5EF4-FFF2-40B4-BE49-F238E27FC236}">
              <a16:creationId xmlns:a16="http://schemas.microsoft.com/office/drawing/2014/main" id="{00000000-0008-0000-04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5" name="Text Box 18">
          <a:extLst>
            <a:ext uri="{FF2B5EF4-FFF2-40B4-BE49-F238E27FC236}">
              <a16:creationId xmlns:a16="http://schemas.microsoft.com/office/drawing/2014/main" id="{00000000-0008-0000-04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6" name="Text Box 19">
          <a:extLst>
            <a:ext uri="{FF2B5EF4-FFF2-40B4-BE49-F238E27FC236}">
              <a16:creationId xmlns:a16="http://schemas.microsoft.com/office/drawing/2014/main" id="{00000000-0008-0000-04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7" name="Text Box 16">
          <a:extLst>
            <a:ext uri="{FF2B5EF4-FFF2-40B4-BE49-F238E27FC236}">
              <a16:creationId xmlns:a16="http://schemas.microsoft.com/office/drawing/2014/main" id="{00000000-0008-0000-04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8" name="Text Box 17">
          <a:extLst>
            <a:ext uri="{FF2B5EF4-FFF2-40B4-BE49-F238E27FC236}">
              <a16:creationId xmlns:a16="http://schemas.microsoft.com/office/drawing/2014/main" id="{00000000-0008-0000-04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9" name="Text Box 18">
          <a:extLst>
            <a:ext uri="{FF2B5EF4-FFF2-40B4-BE49-F238E27FC236}">
              <a16:creationId xmlns:a16="http://schemas.microsoft.com/office/drawing/2014/main" id="{00000000-0008-0000-04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40" name="Text Box 19">
          <a:extLst>
            <a:ext uri="{FF2B5EF4-FFF2-40B4-BE49-F238E27FC236}">
              <a16:creationId xmlns:a16="http://schemas.microsoft.com/office/drawing/2014/main" id="{00000000-0008-0000-04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1" name="Text Box 16">
          <a:extLst>
            <a:ext uri="{FF2B5EF4-FFF2-40B4-BE49-F238E27FC236}">
              <a16:creationId xmlns:a16="http://schemas.microsoft.com/office/drawing/2014/main" id="{00000000-0008-0000-04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2" name="Text Box 17">
          <a:extLst>
            <a:ext uri="{FF2B5EF4-FFF2-40B4-BE49-F238E27FC236}">
              <a16:creationId xmlns:a16="http://schemas.microsoft.com/office/drawing/2014/main" id="{00000000-0008-0000-04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3" name="Text Box 18">
          <a:extLst>
            <a:ext uri="{FF2B5EF4-FFF2-40B4-BE49-F238E27FC236}">
              <a16:creationId xmlns:a16="http://schemas.microsoft.com/office/drawing/2014/main" id="{00000000-0008-0000-04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4" name="Text Box 19">
          <a:extLst>
            <a:ext uri="{FF2B5EF4-FFF2-40B4-BE49-F238E27FC236}">
              <a16:creationId xmlns:a16="http://schemas.microsoft.com/office/drawing/2014/main" id="{00000000-0008-0000-04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5" name="Text Box 16">
          <a:extLst>
            <a:ext uri="{FF2B5EF4-FFF2-40B4-BE49-F238E27FC236}">
              <a16:creationId xmlns:a16="http://schemas.microsoft.com/office/drawing/2014/main" id="{00000000-0008-0000-04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6" name="Text Box 17">
          <a:extLst>
            <a:ext uri="{FF2B5EF4-FFF2-40B4-BE49-F238E27FC236}">
              <a16:creationId xmlns:a16="http://schemas.microsoft.com/office/drawing/2014/main" id="{00000000-0008-0000-04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7" name="Text Box 18">
          <a:extLst>
            <a:ext uri="{FF2B5EF4-FFF2-40B4-BE49-F238E27FC236}">
              <a16:creationId xmlns:a16="http://schemas.microsoft.com/office/drawing/2014/main" id="{00000000-0008-0000-04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8" name="Text Box 19">
          <a:extLst>
            <a:ext uri="{FF2B5EF4-FFF2-40B4-BE49-F238E27FC236}">
              <a16:creationId xmlns:a16="http://schemas.microsoft.com/office/drawing/2014/main" id="{00000000-0008-0000-04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49" name="Text Box 16">
          <a:extLst>
            <a:ext uri="{FF2B5EF4-FFF2-40B4-BE49-F238E27FC236}">
              <a16:creationId xmlns:a16="http://schemas.microsoft.com/office/drawing/2014/main" id="{00000000-0008-0000-04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0" name="Text Box 17">
          <a:extLst>
            <a:ext uri="{FF2B5EF4-FFF2-40B4-BE49-F238E27FC236}">
              <a16:creationId xmlns:a16="http://schemas.microsoft.com/office/drawing/2014/main" id="{00000000-0008-0000-04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1" name="Text Box 18">
          <a:extLst>
            <a:ext uri="{FF2B5EF4-FFF2-40B4-BE49-F238E27FC236}">
              <a16:creationId xmlns:a16="http://schemas.microsoft.com/office/drawing/2014/main" id="{00000000-0008-0000-04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2" name="Text Box 19">
          <a:extLst>
            <a:ext uri="{FF2B5EF4-FFF2-40B4-BE49-F238E27FC236}">
              <a16:creationId xmlns:a16="http://schemas.microsoft.com/office/drawing/2014/main" id="{00000000-0008-0000-04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53" name="Text Box 15">
          <a:extLst>
            <a:ext uri="{FF2B5EF4-FFF2-40B4-BE49-F238E27FC236}">
              <a16:creationId xmlns:a16="http://schemas.microsoft.com/office/drawing/2014/main" id="{00000000-0008-0000-04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4" name="Text Box 16">
          <a:extLst>
            <a:ext uri="{FF2B5EF4-FFF2-40B4-BE49-F238E27FC236}">
              <a16:creationId xmlns:a16="http://schemas.microsoft.com/office/drawing/2014/main" id="{00000000-0008-0000-04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5" name="Text Box 17">
          <a:extLst>
            <a:ext uri="{FF2B5EF4-FFF2-40B4-BE49-F238E27FC236}">
              <a16:creationId xmlns:a16="http://schemas.microsoft.com/office/drawing/2014/main" id="{00000000-0008-0000-04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6" name="Text Box 18">
          <a:extLst>
            <a:ext uri="{FF2B5EF4-FFF2-40B4-BE49-F238E27FC236}">
              <a16:creationId xmlns:a16="http://schemas.microsoft.com/office/drawing/2014/main" id="{00000000-0008-0000-04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7" name="Text Box 19">
          <a:extLst>
            <a:ext uri="{FF2B5EF4-FFF2-40B4-BE49-F238E27FC236}">
              <a16:creationId xmlns:a16="http://schemas.microsoft.com/office/drawing/2014/main" id="{00000000-0008-0000-04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58" name="Text Box 15">
          <a:extLst>
            <a:ext uri="{FF2B5EF4-FFF2-40B4-BE49-F238E27FC236}">
              <a16:creationId xmlns:a16="http://schemas.microsoft.com/office/drawing/2014/main" id="{00000000-0008-0000-04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59" name="Text Box 16">
          <a:extLst>
            <a:ext uri="{FF2B5EF4-FFF2-40B4-BE49-F238E27FC236}">
              <a16:creationId xmlns:a16="http://schemas.microsoft.com/office/drawing/2014/main" id="{00000000-0008-0000-04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0" name="Text Box 17">
          <a:extLst>
            <a:ext uri="{FF2B5EF4-FFF2-40B4-BE49-F238E27FC236}">
              <a16:creationId xmlns:a16="http://schemas.microsoft.com/office/drawing/2014/main" id="{00000000-0008-0000-04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1" name="Text Box 18">
          <a:extLst>
            <a:ext uri="{FF2B5EF4-FFF2-40B4-BE49-F238E27FC236}">
              <a16:creationId xmlns:a16="http://schemas.microsoft.com/office/drawing/2014/main" id="{00000000-0008-0000-04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2" name="Text Box 16">
          <a:extLst>
            <a:ext uri="{FF2B5EF4-FFF2-40B4-BE49-F238E27FC236}">
              <a16:creationId xmlns:a16="http://schemas.microsoft.com/office/drawing/2014/main" id="{00000000-0008-0000-04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3" name="Text Box 17">
          <a:extLst>
            <a:ext uri="{FF2B5EF4-FFF2-40B4-BE49-F238E27FC236}">
              <a16:creationId xmlns:a16="http://schemas.microsoft.com/office/drawing/2014/main" id="{00000000-0008-0000-04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4" name="Text Box 18">
          <a:extLst>
            <a:ext uri="{FF2B5EF4-FFF2-40B4-BE49-F238E27FC236}">
              <a16:creationId xmlns:a16="http://schemas.microsoft.com/office/drawing/2014/main" id="{00000000-0008-0000-04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5" name="Text Box 19">
          <a:extLst>
            <a:ext uri="{FF2B5EF4-FFF2-40B4-BE49-F238E27FC236}">
              <a16:creationId xmlns:a16="http://schemas.microsoft.com/office/drawing/2014/main" id="{00000000-0008-0000-04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6" name="Text Box 16">
          <a:extLst>
            <a:ext uri="{FF2B5EF4-FFF2-40B4-BE49-F238E27FC236}">
              <a16:creationId xmlns:a16="http://schemas.microsoft.com/office/drawing/2014/main" id="{00000000-0008-0000-04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7" name="Text Box 17">
          <a:extLst>
            <a:ext uri="{FF2B5EF4-FFF2-40B4-BE49-F238E27FC236}">
              <a16:creationId xmlns:a16="http://schemas.microsoft.com/office/drawing/2014/main" id="{00000000-0008-0000-04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8" name="Text Box 18">
          <a:extLst>
            <a:ext uri="{FF2B5EF4-FFF2-40B4-BE49-F238E27FC236}">
              <a16:creationId xmlns:a16="http://schemas.microsoft.com/office/drawing/2014/main" id="{00000000-0008-0000-04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9" name="Text Box 19">
          <a:extLst>
            <a:ext uri="{FF2B5EF4-FFF2-40B4-BE49-F238E27FC236}">
              <a16:creationId xmlns:a16="http://schemas.microsoft.com/office/drawing/2014/main" id="{00000000-0008-0000-04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670" name="Text Box 15">
          <a:extLst>
            <a:ext uri="{FF2B5EF4-FFF2-40B4-BE49-F238E27FC236}">
              <a16:creationId xmlns:a16="http://schemas.microsoft.com/office/drawing/2014/main" id="{00000000-0008-0000-04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71" name="Text Box 15">
          <a:extLst>
            <a:ext uri="{FF2B5EF4-FFF2-40B4-BE49-F238E27FC236}">
              <a16:creationId xmlns:a16="http://schemas.microsoft.com/office/drawing/2014/main" id="{00000000-0008-0000-04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72" name="Text Box 15">
          <a:extLst>
            <a:ext uri="{FF2B5EF4-FFF2-40B4-BE49-F238E27FC236}">
              <a16:creationId xmlns:a16="http://schemas.microsoft.com/office/drawing/2014/main" id="{00000000-0008-0000-0400-00008806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73" name="Text Box 15">
          <a:extLst>
            <a:ext uri="{FF2B5EF4-FFF2-40B4-BE49-F238E27FC236}">
              <a16:creationId xmlns:a16="http://schemas.microsoft.com/office/drawing/2014/main" id="{00000000-0008-0000-04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74" name="Text Box 15">
          <a:extLst>
            <a:ext uri="{FF2B5EF4-FFF2-40B4-BE49-F238E27FC236}">
              <a16:creationId xmlns:a16="http://schemas.microsoft.com/office/drawing/2014/main" id="{00000000-0008-0000-04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75" name="Text Box 15">
          <a:extLst>
            <a:ext uri="{FF2B5EF4-FFF2-40B4-BE49-F238E27FC236}">
              <a16:creationId xmlns:a16="http://schemas.microsoft.com/office/drawing/2014/main" id="{00000000-0008-0000-04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6" name="Text Box 16">
          <a:extLst>
            <a:ext uri="{FF2B5EF4-FFF2-40B4-BE49-F238E27FC236}">
              <a16:creationId xmlns:a16="http://schemas.microsoft.com/office/drawing/2014/main" id="{00000000-0008-0000-04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7" name="Text Box 17">
          <a:extLst>
            <a:ext uri="{FF2B5EF4-FFF2-40B4-BE49-F238E27FC236}">
              <a16:creationId xmlns:a16="http://schemas.microsoft.com/office/drawing/2014/main" id="{00000000-0008-0000-04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8" name="Text Box 18">
          <a:extLst>
            <a:ext uri="{FF2B5EF4-FFF2-40B4-BE49-F238E27FC236}">
              <a16:creationId xmlns:a16="http://schemas.microsoft.com/office/drawing/2014/main" id="{00000000-0008-0000-04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9" name="Text Box 19">
          <a:extLst>
            <a:ext uri="{FF2B5EF4-FFF2-40B4-BE49-F238E27FC236}">
              <a16:creationId xmlns:a16="http://schemas.microsoft.com/office/drawing/2014/main" id="{00000000-0008-0000-04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0" name="Text Box 16">
          <a:extLst>
            <a:ext uri="{FF2B5EF4-FFF2-40B4-BE49-F238E27FC236}">
              <a16:creationId xmlns:a16="http://schemas.microsoft.com/office/drawing/2014/main" id="{00000000-0008-0000-04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1" name="Text Box 17">
          <a:extLst>
            <a:ext uri="{FF2B5EF4-FFF2-40B4-BE49-F238E27FC236}">
              <a16:creationId xmlns:a16="http://schemas.microsoft.com/office/drawing/2014/main" id="{00000000-0008-0000-04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2" name="Text Box 18">
          <a:extLst>
            <a:ext uri="{FF2B5EF4-FFF2-40B4-BE49-F238E27FC236}">
              <a16:creationId xmlns:a16="http://schemas.microsoft.com/office/drawing/2014/main" id="{00000000-0008-0000-04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3" name="Text Box 19">
          <a:extLst>
            <a:ext uri="{FF2B5EF4-FFF2-40B4-BE49-F238E27FC236}">
              <a16:creationId xmlns:a16="http://schemas.microsoft.com/office/drawing/2014/main" id="{00000000-0008-0000-04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4" name="Text Box 16">
          <a:extLst>
            <a:ext uri="{FF2B5EF4-FFF2-40B4-BE49-F238E27FC236}">
              <a16:creationId xmlns:a16="http://schemas.microsoft.com/office/drawing/2014/main" id="{00000000-0008-0000-04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5" name="Text Box 17">
          <a:extLst>
            <a:ext uri="{FF2B5EF4-FFF2-40B4-BE49-F238E27FC236}">
              <a16:creationId xmlns:a16="http://schemas.microsoft.com/office/drawing/2014/main" id="{00000000-0008-0000-04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6" name="Text Box 18">
          <a:extLst>
            <a:ext uri="{FF2B5EF4-FFF2-40B4-BE49-F238E27FC236}">
              <a16:creationId xmlns:a16="http://schemas.microsoft.com/office/drawing/2014/main" id="{00000000-0008-0000-04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7" name="Text Box 19">
          <a:extLst>
            <a:ext uri="{FF2B5EF4-FFF2-40B4-BE49-F238E27FC236}">
              <a16:creationId xmlns:a16="http://schemas.microsoft.com/office/drawing/2014/main" id="{00000000-0008-0000-04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88" name="Text Box 15">
          <a:extLst>
            <a:ext uri="{FF2B5EF4-FFF2-40B4-BE49-F238E27FC236}">
              <a16:creationId xmlns:a16="http://schemas.microsoft.com/office/drawing/2014/main" id="{00000000-0008-0000-04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89" name="Text Box 16">
          <a:extLst>
            <a:ext uri="{FF2B5EF4-FFF2-40B4-BE49-F238E27FC236}">
              <a16:creationId xmlns:a16="http://schemas.microsoft.com/office/drawing/2014/main" id="{00000000-0008-0000-04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0" name="Text Box 17">
          <a:extLst>
            <a:ext uri="{FF2B5EF4-FFF2-40B4-BE49-F238E27FC236}">
              <a16:creationId xmlns:a16="http://schemas.microsoft.com/office/drawing/2014/main" id="{00000000-0008-0000-04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1" name="Text Box 18">
          <a:extLst>
            <a:ext uri="{FF2B5EF4-FFF2-40B4-BE49-F238E27FC236}">
              <a16:creationId xmlns:a16="http://schemas.microsoft.com/office/drawing/2014/main" id="{00000000-0008-0000-04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2" name="Text Box 19">
          <a:extLst>
            <a:ext uri="{FF2B5EF4-FFF2-40B4-BE49-F238E27FC236}">
              <a16:creationId xmlns:a16="http://schemas.microsoft.com/office/drawing/2014/main" id="{00000000-0008-0000-04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93" name="Text Box 15">
          <a:extLst>
            <a:ext uri="{FF2B5EF4-FFF2-40B4-BE49-F238E27FC236}">
              <a16:creationId xmlns:a16="http://schemas.microsoft.com/office/drawing/2014/main" id="{00000000-0008-0000-04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4" name="Text Box 16">
          <a:extLst>
            <a:ext uri="{FF2B5EF4-FFF2-40B4-BE49-F238E27FC236}">
              <a16:creationId xmlns:a16="http://schemas.microsoft.com/office/drawing/2014/main" id="{00000000-0008-0000-04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5" name="Text Box 17">
          <a:extLst>
            <a:ext uri="{FF2B5EF4-FFF2-40B4-BE49-F238E27FC236}">
              <a16:creationId xmlns:a16="http://schemas.microsoft.com/office/drawing/2014/main" id="{00000000-0008-0000-04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6" name="Text Box 18">
          <a:extLst>
            <a:ext uri="{FF2B5EF4-FFF2-40B4-BE49-F238E27FC236}">
              <a16:creationId xmlns:a16="http://schemas.microsoft.com/office/drawing/2014/main" id="{00000000-0008-0000-04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7" name="Text Box 16">
          <a:extLst>
            <a:ext uri="{FF2B5EF4-FFF2-40B4-BE49-F238E27FC236}">
              <a16:creationId xmlns:a16="http://schemas.microsoft.com/office/drawing/2014/main" id="{00000000-0008-0000-04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8" name="Text Box 17">
          <a:extLst>
            <a:ext uri="{FF2B5EF4-FFF2-40B4-BE49-F238E27FC236}">
              <a16:creationId xmlns:a16="http://schemas.microsoft.com/office/drawing/2014/main" id="{00000000-0008-0000-04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9" name="Text Box 18">
          <a:extLst>
            <a:ext uri="{FF2B5EF4-FFF2-40B4-BE49-F238E27FC236}">
              <a16:creationId xmlns:a16="http://schemas.microsoft.com/office/drawing/2014/main" id="{00000000-0008-0000-04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0" name="Text Box 19">
          <a:extLst>
            <a:ext uri="{FF2B5EF4-FFF2-40B4-BE49-F238E27FC236}">
              <a16:creationId xmlns:a16="http://schemas.microsoft.com/office/drawing/2014/main" id="{00000000-0008-0000-04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1" name="Text Box 16">
          <a:extLst>
            <a:ext uri="{FF2B5EF4-FFF2-40B4-BE49-F238E27FC236}">
              <a16:creationId xmlns:a16="http://schemas.microsoft.com/office/drawing/2014/main" id="{00000000-0008-0000-04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2" name="Text Box 17">
          <a:extLst>
            <a:ext uri="{FF2B5EF4-FFF2-40B4-BE49-F238E27FC236}">
              <a16:creationId xmlns:a16="http://schemas.microsoft.com/office/drawing/2014/main" id="{00000000-0008-0000-04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3" name="Text Box 18">
          <a:extLst>
            <a:ext uri="{FF2B5EF4-FFF2-40B4-BE49-F238E27FC236}">
              <a16:creationId xmlns:a16="http://schemas.microsoft.com/office/drawing/2014/main" id="{00000000-0008-0000-04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4" name="Text Box 19">
          <a:extLst>
            <a:ext uri="{FF2B5EF4-FFF2-40B4-BE49-F238E27FC236}">
              <a16:creationId xmlns:a16="http://schemas.microsoft.com/office/drawing/2014/main" id="{00000000-0008-0000-04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5" name="Text Box 16">
          <a:extLst>
            <a:ext uri="{FF2B5EF4-FFF2-40B4-BE49-F238E27FC236}">
              <a16:creationId xmlns:a16="http://schemas.microsoft.com/office/drawing/2014/main" id="{00000000-0008-0000-04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6" name="Text Box 17">
          <a:extLst>
            <a:ext uri="{FF2B5EF4-FFF2-40B4-BE49-F238E27FC236}">
              <a16:creationId xmlns:a16="http://schemas.microsoft.com/office/drawing/2014/main" id="{00000000-0008-0000-04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7" name="Text Box 18">
          <a:extLst>
            <a:ext uri="{FF2B5EF4-FFF2-40B4-BE49-F238E27FC236}">
              <a16:creationId xmlns:a16="http://schemas.microsoft.com/office/drawing/2014/main" id="{00000000-0008-0000-04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8" name="Text Box 19">
          <a:extLst>
            <a:ext uri="{FF2B5EF4-FFF2-40B4-BE49-F238E27FC236}">
              <a16:creationId xmlns:a16="http://schemas.microsoft.com/office/drawing/2014/main" id="{00000000-0008-0000-04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1709" name="Text Box 15">
          <a:extLst>
            <a:ext uri="{FF2B5EF4-FFF2-40B4-BE49-F238E27FC236}">
              <a16:creationId xmlns:a16="http://schemas.microsoft.com/office/drawing/2014/main" id="{00000000-0008-0000-04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0" name="Text Box 16">
          <a:extLst>
            <a:ext uri="{FF2B5EF4-FFF2-40B4-BE49-F238E27FC236}">
              <a16:creationId xmlns:a16="http://schemas.microsoft.com/office/drawing/2014/main" id="{00000000-0008-0000-04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1" name="Text Box 17">
          <a:extLst>
            <a:ext uri="{FF2B5EF4-FFF2-40B4-BE49-F238E27FC236}">
              <a16:creationId xmlns:a16="http://schemas.microsoft.com/office/drawing/2014/main" id="{00000000-0008-0000-04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2" name="Text Box 18">
          <a:extLst>
            <a:ext uri="{FF2B5EF4-FFF2-40B4-BE49-F238E27FC236}">
              <a16:creationId xmlns:a16="http://schemas.microsoft.com/office/drawing/2014/main" id="{00000000-0008-0000-04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3" name="Text Box 19">
          <a:extLst>
            <a:ext uri="{FF2B5EF4-FFF2-40B4-BE49-F238E27FC236}">
              <a16:creationId xmlns:a16="http://schemas.microsoft.com/office/drawing/2014/main" id="{00000000-0008-0000-04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1714" name="Text Box 15">
          <a:extLst>
            <a:ext uri="{FF2B5EF4-FFF2-40B4-BE49-F238E27FC236}">
              <a16:creationId xmlns:a16="http://schemas.microsoft.com/office/drawing/2014/main" id="{00000000-0008-0000-04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5" name="Text Box 16">
          <a:extLst>
            <a:ext uri="{FF2B5EF4-FFF2-40B4-BE49-F238E27FC236}">
              <a16:creationId xmlns:a16="http://schemas.microsoft.com/office/drawing/2014/main" id="{00000000-0008-0000-04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6" name="Text Box 17">
          <a:extLst>
            <a:ext uri="{FF2B5EF4-FFF2-40B4-BE49-F238E27FC236}">
              <a16:creationId xmlns:a16="http://schemas.microsoft.com/office/drawing/2014/main" id="{00000000-0008-0000-04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7" name="Text Box 18">
          <a:extLst>
            <a:ext uri="{FF2B5EF4-FFF2-40B4-BE49-F238E27FC236}">
              <a16:creationId xmlns:a16="http://schemas.microsoft.com/office/drawing/2014/main" id="{00000000-0008-0000-04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8" name="Text Box 19">
          <a:extLst>
            <a:ext uri="{FF2B5EF4-FFF2-40B4-BE49-F238E27FC236}">
              <a16:creationId xmlns:a16="http://schemas.microsoft.com/office/drawing/2014/main" id="{00000000-0008-0000-04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1719" name="Text Box 15">
          <a:extLst>
            <a:ext uri="{FF2B5EF4-FFF2-40B4-BE49-F238E27FC236}">
              <a16:creationId xmlns:a16="http://schemas.microsoft.com/office/drawing/2014/main" id="{00000000-0008-0000-0400-0000B706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720" name="Text Box 15">
          <a:extLst>
            <a:ext uri="{FF2B5EF4-FFF2-40B4-BE49-F238E27FC236}">
              <a16:creationId xmlns:a16="http://schemas.microsoft.com/office/drawing/2014/main" id="{00000000-0008-0000-04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1" name="Text Box 16">
          <a:extLst>
            <a:ext uri="{FF2B5EF4-FFF2-40B4-BE49-F238E27FC236}">
              <a16:creationId xmlns:a16="http://schemas.microsoft.com/office/drawing/2014/main" id="{00000000-0008-0000-04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2" name="Text Box 17">
          <a:extLst>
            <a:ext uri="{FF2B5EF4-FFF2-40B4-BE49-F238E27FC236}">
              <a16:creationId xmlns:a16="http://schemas.microsoft.com/office/drawing/2014/main" id="{00000000-0008-0000-04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3" name="Text Box 18">
          <a:extLst>
            <a:ext uri="{FF2B5EF4-FFF2-40B4-BE49-F238E27FC236}">
              <a16:creationId xmlns:a16="http://schemas.microsoft.com/office/drawing/2014/main" id="{00000000-0008-0000-04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4" name="Text Box 19">
          <a:extLst>
            <a:ext uri="{FF2B5EF4-FFF2-40B4-BE49-F238E27FC236}">
              <a16:creationId xmlns:a16="http://schemas.microsoft.com/office/drawing/2014/main" id="{00000000-0008-0000-04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1725" name="Text Box 15">
          <a:extLst>
            <a:ext uri="{FF2B5EF4-FFF2-40B4-BE49-F238E27FC236}">
              <a16:creationId xmlns:a16="http://schemas.microsoft.com/office/drawing/2014/main" id="{00000000-0008-0000-04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1726" name="Text Box 15">
          <a:extLst>
            <a:ext uri="{FF2B5EF4-FFF2-40B4-BE49-F238E27FC236}">
              <a16:creationId xmlns:a16="http://schemas.microsoft.com/office/drawing/2014/main" id="{00000000-0008-0000-04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727" name="Text Box 15">
          <a:extLst>
            <a:ext uri="{FF2B5EF4-FFF2-40B4-BE49-F238E27FC236}">
              <a16:creationId xmlns:a16="http://schemas.microsoft.com/office/drawing/2014/main" id="{00000000-0008-0000-04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8" name="Text Box 16">
          <a:extLst>
            <a:ext uri="{FF2B5EF4-FFF2-40B4-BE49-F238E27FC236}">
              <a16:creationId xmlns:a16="http://schemas.microsoft.com/office/drawing/2014/main" id="{00000000-0008-0000-04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9" name="Text Box 17">
          <a:extLst>
            <a:ext uri="{FF2B5EF4-FFF2-40B4-BE49-F238E27FC236}">
              <a16:creationId xmlns:a16="http://schemas.microsoft.com/office/drawing/2014/main" id="{00000000-0008-0000-04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30" name="Text Box 18">
          <a:extLst>
            <a:ext uri="{FF2B5EF4-FFF2-40B4-BE49-F238E27FC236}">
              <a16:creationId xmlns:a16="http://schemas.microsoft.com/office/drawing/2014/main" id="{00000000-0008-0000-04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1731" name="Text Box 15">
          <a:extLst>
            <a:ext uri="{FF2B5EF4-FFF2-40B4-BE49-F238E27FC236}">
              <a16:creationId xmlns:a16="http://schemas.microsoft.com/office/drawing/2014/main" id="{00000000-0008-0000-04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2" name="Text Box 16">
          <a:extLst>
            <a:ext uri="{FF2B5EF4-FFF2-40B4-BE49-F238E27FC236}">
              <a16:creationId xmlns:a16="http://schemas.microsoft.com/office/drawing/2014/main" id="{00000000-0008-0000-04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3" name="Text Box 17">
          <a:extLst>
            <a:ext uri="{FF2B5EF4-FFF2-40B4-BE49-F238E27FC236}">
              <a16:creationId xmlns:a16="http://schemas.microsoft.com/office/drawing/2014/main" id="{00000000-0008-0000-04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4" name="Text Box 18">
          <a:extLst>
            <a:ext uri="{FF2B5EF4-FFF2-40B4-BE49-F238E27FC236}">
              <a16:creationId xmlns:a16="http://schemas.microsoft.com/office/drawing/2014/main" id="{00000000-0008-0000-04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5" name="Text Box 19">
          <a:extLst>
            <a:ext uri="{FF2B5EF4-FFF2-40B4-BE49-F238E27FC236}">
              <a16:creationId xmlns:a16="http://schemas.microsoft.com/office/drawing/2014/main" id="{00000000-0008-0000-04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6" name="Text Box 16">
          <a:extLst>
            <a:ext uri="{FF2B5EF4-FFF2-40B4-BE49-F238E27FC236}">
              <a16:creationId xmlns:a16="http://schemas.microsoft.com/office/drawing/2014/main" id="{00000000-0008-0000-04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7" name="Text Box 17">
          <a:extLst>
            <a:ext uri="{FF2B5EF4-FFF2-40B4-BE49-F238E27FC236}">
              <a16:creationId xmlns:a16="http://schemas.microsoft.com/office/drawing/2014/main" id="{00000000-0008-0000-04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8" name="Text Box 18">
          <a:extLst>
            <a:ext uri="{FF2B5EF4-FFF2-40B4-BE49-F238E27FC236}">
              <a16:creationId xmlns:a16="http://schemas.microsoft.com/office/drawing/2014/main" id="{00000000-0008-0000-04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9" name="Text Box 19">
          <a:extLst>
            <a:ext uri="{FF2B5EF4-FFF2-40B4-BE49-F238E27FC236}">
              <a16:creationId xmlns:a16="http://schemas.microsoft.com/office/drawing/2014/main" id="{00000000-0008-0000-04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0" name="Text Box 16">
          <a:extLst>
            <a:ext uri="{FF2B5EF4-FFF2-40B4-BE49-F238E27FC236}">
              <a16:creationId xmlns:a16="http://schemas.microsoft.com/office/drawing/2014/main" id="{00000000-0008-0000-04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1" name="Text Box 17">
          <a:extLst>
            <a:ext uri="{FF2B5EF4-FFF2-40B4-BE49-F238E27FC236}">
              <a16:creationId xmlns:a16="http://schemas.microsoft.com/office/drawing/2014/main" id="{00000000-0008-0000-04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2" name="Text Box 18">
          <a:extLst>
            <a:ext uri="{FF2B5EF4-FFF2-40B4-BE49-F238E27FC236}">
              <a16:creationId xmlns:a16="http://schemas.microsoft.com/office/drawing/2014/main" id="{00000000-0008-0000-04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3" name="Text Box 19">
          <a:extLst>
            <a:ext uri="{FF2B5EF4-FFF2-40B4-BE49-F238E27FC236}">
              <a16:creationId xmlns:a16="http://schemas.microsoft.com/office/drawing/2014/main" id="{00000000-0008-0000-04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4" name="Text Box 16">
          <a:extLst>
            <a:ext uri="{FF2B5EF4-FFF2-40B4-BE49-F238E27FC236}">
              <a16:creationId xmlns:a16="http://schemas.microsoft.com/office/drawing/2014/main" id="{00000000-0008-0000-04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5" name="Text Box 17">
          <a:extLst>
            <a:ext uri="{FF2B5EF4-FFF2-40B4-BE49-F238E27FC236}">
              <a16:creationId xmlns:a16="http://schemas.microsoft.com/office/drawing/2014/main" id="{00000000-0008-0000-04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6" name="Text Box 18">
          <a:extLst>
            <a:ext uri="{FF2B5EF4-FFF2-40B4-BE49-F238E27FC236}">
              <a16:creationId xmlns:a16="http://schemas.microsoft.com/office/drawing/2014/main" id="{00000000-0008-0000-04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7" name="Text Box 19">
          <a:extLst>
            <a:ext uri="{FF2B5EF4-FFF2-40B4-BE49-F238E27FC236}">
              <a16:creationId xmlns:a16="http://schemas.microsoft.com/office/drawing/2014/main" id="{00000000-0008-0000-04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8" name="Text Box 16">
          <a:extLst>
            <a:ext uri="{FF2B5EF4-FFF2-40B4-BE49-F238E27FC236}">
              <a16:creationId xmlns:a16="http://schemas.microsoft.com/office/drawing/2014/main" id="{00000000-0008-0000-04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9" name="Text Box 17">
          <a:extLst>
            <a:ext uri="{FF2B5EF4-FFF2-40B4-BE49-F238E27FC236}">
              <a16:creationId xmlns:a16="http://schemas.microsoft.com/office/drawing/2014/main" id="{00000000-0008-0000-04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0" name="Text Box 18">
          <a:extLst>
            <a:ext uri="{FF2B5EF4-FFF2-40B4-BE49-F238E27FC236}">
              <a16:creationId xmlns:a16="http://schemas.microsoft.com/office/drawing/2014/main" id="{00000000-0008-0000-04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1" name="Text Box 19">
          <a:extLst>
            <a:ext uri="{FF2B5EF4-FFF2-40B4-BE49-F238E27FC236}">
              <a16:creationId xmlns:a16="http://schemas.microsoft.com/office/drawing/2014/main" id="{00000000-0008-0000-04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52" name="Text Box 15">
          <a:extLst>
            <a:ext uri="{FF2B5EF4-FFF2-40B4-BE49-F238E27FC236}">
              <a16:creationId xmlns:a16="http://schemas.microsoft.com/office/drawing/2014/main" id="{00000000-0008-0000-04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3" name="Text Box 16">
          <a:extLst>
            <a:ext uri="{FF2B5EF4-FFF2-40B4-BE49-F238E27FC236}">
              <a16:creationId xmlns:a16="http://schemas.microsoft.com/office/drawing/2014/main" id="{00000000-0008-0000-04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4" name="Text Box 17">
          <a:extLst>
            <a:ext uri="{FF2B5EF4-FFF2-40B4-BE49-F238E27FC236}">
              <a16:creationId xmlns:a16="http://schemas.microsoft.com/office/drawing/2014/main" id="{00000000-0008-0000-04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5" name="Text Box 18">
          <a:extLst>
            <a:ext uri="{FF2B5EF4-FFF2-40B4-BE49-F238E27FC236}">
              <a16:creationId xmlns:a16="http://schemas.microsoft.com/office/drawing/2014/main" id="{00000000-0008-0000-04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6" name="Text Box 19">
          <a:extLst>
            <a:ext uri="{FF2B5EF4-FFF2-40B4-BE49-F238E27FC236}">
              <a16:creationId xmlns:a16="http://schemas.microsoft.com/office/drawing/2014/main" id="{00000000-0008-0000-04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57" name="Text Box 15">
          <a:extLst>
            <a:ext uri="{FF2B5EF4-FFF2-40B4-BE49-F238E27FC236}">
              <a16:creationId xmlns:a16="http://schemas.microsoft.com/office/drawing/2014/main" id="{00000000-0008-0000-04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8" name="Text Box 16">
          <a:extLst>
            <a:ext uri="{FF2B5EF4-FFF2-40B4-BE49-F238E27FC236}">
              <a16:creationId xmlns:a16="http://schemas.microsoft.com/office/drawing/2014/main" id="{00000000-0008-0000-04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9" name="Text Box 17">
          <a:extLst>
            <a:ext uri="{FF2B5EF4-FFF2-40B4-BE49-F238E27FC236}">
              <a16:creationId xmlns:a16="http://schemas.microsoft.com/office/drawing/2014/main" id="{00000000-0008-0000-04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60" name="Text Box 18">
          <a:extLst>
            <a:ext uri="{FF2B5EF4-FFF2-40B4-BE49-F238E27FC236}">
              <a16:creationId xmlns:a16="http://schemas.microsoft.com/office/drawing/2014/main" id="{00000000-0008-0000-04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1" name="Text Box 16">
          <a:extLst>
            <a:ext uri="{FF2B5EF4-FFF2-40B4-BE49-F238E27FC236}">
              <a16:creationId xmlns:a16="http://schemas.microsoft.com/office/drawing/2014/main" id="{00000000-0008-0000-04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2" name="Text Box 17">
          <a:extLst>
            <a:ext uri="{FF2B5EF4-FFF2-40B4-BE49-F238E27FC236}">
              <a16:creationId xmlns:a16="http://schemas.microsoft.com/office/drawing/2014/main" id="{00000000-0008-0000-04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3" name="Text Box 18">
          <a:extLst>
            <a:ext uri="{FF2B5EF4-FFF2-40B4-BE49-F238E27FC236}">
              <a16:creationId xmlns:a16="http://schemas.microsoft.com/office/drawing/2014/main" id="{00000000-0008-0000-04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4" name="Text Box 19">
          <a:extLst>
            <a:ext uri="{FF2B5EF4-FFF2-40B4-BE49-F238E27FC236}">
              <a16:creationId xmlns:a16="http://schemas.microsoft.com/office/drawing/2014/main" id="{00000000-0008-0000-04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5" name="Text Box 16">
          <a:extLst>
            <a:ext uri="{FF2B5EF4-FFF2-40B4-BE49-F238E27FC236}">
              <a16:creationId xmlns:a16="http://schemas.microsoft.com/office/drawing/2014/main" id="{00000000-0008-0000-04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6" name="Text Box 17">
          <a:extLst>
            <a:ext uri="{FF2B5EF4-FFF2-40B4-BE49-F238E27FC236}">
              <a16:creationId xmlns:a16="http://schemas.microsoft.com/office/drawing/2014/main" id="{00000000-0008-0000-04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7" name="Text Box 18">
          <a:extLst>
            <a:ext uri="{FF2B5EF4-FFF2-40B4-BE49-F238E27FC236}">
              <a16:creationId xmlns:a16="http://schemas.microsoft.com/office/drawing/2014/main" id="{00000000-0008-0000-04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8" name="Text Box 19">
          <a:extLst>
            <a:ext uri="{FF2B5EF4-FFF2-40B4-BE49-F238E27FC236}">
              <a16:creationId xmlns:a16="http://schemas.microsoft.com/office/drawing/2014/main" id="{00000000-0008-0000-04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69" name="Text Box 15">
          <a:extLst>
            <a:ext uri="{FF2B5EF4-FFF2-40B4-BE49-F238E27FC236}">
              <a16:creationId xmlns:a16="http://schemas.microsoft.com/office/drawing/2014/main" id="{00000000-0008-0000-04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70" name="Text Box 15">
          <a:extLst>
            <a:ext uri="{FF2B5EF4-FFF2-40B4-BE49-F238E27FC236}">
              <a16:creationId xmlns:a16="http://schemas.microsoft.com/office/drawing/2014/main" id="{00000000-0008-0000-04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71" name="Text Box 15">
          <a:extLst>
            <a:ext uri="{FF2B5EF4-FFF2-40B4-BE49-F238E27FC236}">
              <a16:creationId xmlns:a16="http://schemas.microsoft.com/office/drawing/2014/main" id="{00000000-0008-0000-0400-0000EB06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72" name="Text Box 15">
          <a:extLst>
            <a:ext uri="{FF2B5EF4-FFF2-40B4-BE49-F238E27FC236}">
              <a16:creationId xmlns:a16="http://schemas.microsoft.com/office/drawing/2014/main" id="{00000000-0008-0000-04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73" name="Text Box 15">
          <a:extLst>
            <a:ext uri="{FF2B5EF4-FFF2-40B4-BE49-F238E27FC236}">
              <a16:creationId xmlns:a16="http://schemas.microsoft.com/office/drawing/2014/main" id="{00000000-0008-0000-04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74" name="Text Box 15">
          <a:extLst>
            <a:ext uri="{FF2B5EF4-FFF2-40B4-BE49-F238E27FC236}">
              <a16:creationId xmlns:a16="http://schemas.microsoft.com/office/drawing/2014/main" id="{00000000-0008-0000-04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5" name="Text Box 16">
          <a:extLst>
            <a:ext uri="{FF2B5EF4-FFF2-40B4-BE49-F238E27FC236}">
              <a16:creationId xmlns:a16="http://schemas.microsoft.com/office/drawing/2014/main" id="{00000000-0008-0000-04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6" name="Text Box 17">
          <a:extLst>
            <a:ext uri="{FF2B5EF4-FFF2-40B4-BE49-F238E27FC236}">
              <a16:creationId xmlns:a16="http://schemas.microsoft.com/office/drawing/2014/main" id="{00000000-0008-0000-04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7" name="Text Box 18">
          <a:extLst>
            <a:ext uri="{FF2B5EF4-FFF2-40B4-BE49-F238E27FC236}">
              <a16:creationId xmlns:a16="http://schemas.microsoft.com/office/drawing/2014/main" id="{00000000-0008-0000-04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8" name="Text Box 19">
          <a:extLst>
            <a:ext uri="{FF2B5EF4-FFF2-40B4-BE49-F238E27FC236}">
              <a16:creationId xmlns:a16="http://schemas.microsoft.com/office/drawing/2014/main" id="{00000000-0008-0000-04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79" name="Text Box 16">
          <a:extLst>
            <a:ext uri="{FF2B5EF4-FFF2-40B4-BE49-F238E27FC236}">
              <a16:creationId xmlns:a16="http://schemas.microsoft.com/office/drawing/2014/main" id="{00000000-0008-0000-04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0" name="Text Box 17">
          <a:extLst>
            <a:ext uri="{FF2B5EF4-FFF2-40B4-BE49-F238E27FC236}">
              <a16:creationId xmlns:a16="http://schemas.microsoft.com/office/drawing/2014/main" id="{00000000-0008-0000-04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1" name="Text Box 18">
          <a:extLst>
            <a:ext uri="{FF2B5EF4-FFF2-40B4-BE49-F238E27FC236}">
              <a16:creationId xmlns:a16="http://schemas.microsoft.com/office/drawing/2014/main" id="{00000000-0008-0000-04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2" name="Text Box 19">
          <a:extLst>
            <a:ext uri="{FF2B5EF4-FFF2-40B4-BE49-F238E27FC236}">
              <a16:creationId xmlns:a16="http://schemas.microsoft.com/office/drawing/2014/main" id="{00000000-0008-0000-04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3" name="Text Box 16">
          <a:extLst>
            <a:ext uri="{FF2B5EF4-FFF2-40B4-BE49-F238E27FC236}">
              <a16:creationId xmlns:a16="http://schemas.microsoft.com/office/drawing/2014/main" id="{00000000-0008-0000-04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4" name="Text Box 17">
          <a:extLst>
            <a:ext uri="{FF2B5EF4-FFF2-40B4-BE49-F238E27FC236}">
              <a16:creationId xmlns:a16="http://schemas.microsoft.com/office/drawing/2014/main" id="{00000000-0008-0000-04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5" name="Text Box 18">
          <a:extLst>
            <a:ext uri="{FF2B5EF4-FFF2-40B4-BE49-F238E27FC236}">
              <a16:creationId xmlns:a16="http://schemas.microsoft.com/office/drawing/2014/main" id="{00000000-0008-0000-04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6" name="Text Box 19">
          <a:extLst>
            <a:ext uri="{FF2B5EF4-FFF2-40B4-BE49-F238E27FC236}">
              <a16:creationId xmlns:a16="http://schemas.microsoft.com/office/drawing/2014/main" id="{00000000-0008-0000-04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7" name="Text Box 16">
          <a:extLst>
            <a:ext uri="{FF2B5EF4-FFF2-40B4-BE49-F238E27FC236}">
              <a16:creationId xmlns:a16="http://schemas.microsoft.com/office/drawing/2014/main" id="{00000000-0008-0000-04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8" name="Text Box 17">
          <a:extLst>
            <a:ext uri="{FF2B5EF4-FFF2-40B4-BE49-F238E27FC236}">
              <a16:creationId xmlns:a16="http://schemas.microsoft.com/office/drawing/2014/main" id="{00000000-0008-0000-04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9" name="Text Box 18">
          <a:extLst>
            <a:ext uri="{FF2B5EF4-FFF2-40B4-BE49-F238E27FC236}">
              <a16:creationId xmlns:a16="http://schemas.microsoft.com/office/drawing/2014/main" id="{00000000-0008-0000-04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90" name="Text Box 19">
          <a:extLst>
            <a:ext uri="{FF2B5EF4-FFF2-40B4-BE49-F238E27FC236}">
              <a16:creationId xmlns:a16="http://schemas.microsoft.com/office/drawing/2014/main" id="{00000000-0008-0000-04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1" name="Text Box 16">
          <a:extLst>
            <a:ext uri="{FF2B5EF4-FFF2-40B4-BE49-F238E27FC236}">
              <a16:creationId xmlns:a16="http://schemas.microsoft.com/office/drawing/2014/main" id="{00000000-0008-0000-04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2" name="Text Box 17">
          <a:extLst>
            <a:ext uri="{FF2B5EF4-FFF2-40B4-BE49-F238E27FC236}">
              <a16:creationId xmlns:a16="http://schemas.microsoft.com/office/drawing/2014/main" id="{00000000-0008-0000-04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3" name="Text Box 18">
          <a:extLst>
            <a:ext uri="{FF2B5EF4-FFF2-40B4-BE49-F238E27FC236}">
              <a16:creationId xmlns:a16="http://schemas.microsoft.com/office/drawing/2014/main" id="{00000000-0008-0000-04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4" name="Text Box 16">
          <a:extLst>
            <a:ext uri="{FF2B5EF4-FFF2-40B4-BE49-F238E27FC236}">
              <a16:creationId xmlns:a16="http://schemas.microsoft.com/office/drawing/2014/main" id="{00000000-0008-0000-04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5" name="Text Box 17">
          <a:extLst>
            <a:ext uri="{FF2B5EF4-FFF2-40B4-BE49-F238E27FC236}">
              <a16:creationId xmlns:a16="http://schemas.microsoft.com/office/drawing/2014/main" id="{00000000-0008-0000-04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6" name="Text Box 18">
          <a:extLst>
            <a:ext uri="{FF2B5EF4-FFF2-40B4-BE49-F238E27FC236}">
              <a16:creationId xmlns:a16="http://schemas.microsoft.com/office/drawing/2014/main" id="{00000000-0008-0000-04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7" name="Text Box 19">
          <a:extLst>
            <a:ext uri="{FF2B5EF4-FFF2-40B4-BE49-F238E27FC236}">
              <a16:creationId xmlns:a16="http://schemas.microsoft.com/office/drawing/2014/main" id="{00000000-0008-0000-04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8" name="Text Box 16">
          <a:extLst>
            <a:ext uri="{FF2B5EF4-FFF2-40B4-BE49-F238E27FC236}">
              <a16:creationId xmlns:a16="http://schemas.microsoft.com/office/drawing/2014/main" id="{00000000-0008-0000-04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9" name="Text Box 17">
          <a:extLst>
            <a:ext uri="{FF2B5EF4-FFF2-40B4-BE49-F238E27FC236}">
              <a16:creationId xmlns:a16="http://schemas.microsoft.com/office/drawing/2014/main" id="{00000000-0008-0000-04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0" name="Text Box 18">
          <a:extLst>
            <a:ext uri="{FF2B5EF4-FFF2-40B4-BE49-F238E27FC236}">
              <a16:creationId xmlns:a16="http://schemas.microsoft.com/office/drawing/2014/main" id="{00000000-0008-0000-04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1" name="Text Box 19">
          <a:extLst>
            <a:ext uri="{FF2B5EF4-FFF2-40B4-BE49-F238E27FC236}">
              <a16:creationId xmlns:a16="http://schemas.microsoft.com/office/drawing/2014/main" id="{00000000-0008-0000-04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2" name="Text Box 16">
          <a:extLst>
            <a:ext uri="{FF2B5EF4-FFF2-40B4-BE49-F238E27FC236}">
              <a16:creationId xmlns:a16="http://schemas.microsoft.com/office/drawing/2014/main" id="{00000000-0008-0000-04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3" name="Text Box 17">
          <a:extLst>
            <a:ext uri="{FF2B5EF4-FFF2-40B4-BE49-F238E27FC236}">
              <a16:creationId xmlns:a16="http://schemas.microsoft.com/office/drawing/2014/main" id="{00000000-0008-0000-04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4" name="Text Box 18">
          <a:extLst>
            <a:ext uri="{FF2B5EF4-FFF2-40B4-BE49-F238E27FC236}">
              <a16:creationId xmlns:a16="http://schemas.microsoft.com/office/drawing/2014/main" id="{00000000-0008-0000-04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5" name="Text Box 19">
          <a:extLst>
            <a:ext uri="{FF2B5EF4-FFF2-40B4-BE49-F238E27FC236}">
              <a16:creationId xmlns:a16="http://schemas.microsoft.com/office/drawing/2014/main" id="{00000000-0008-0000-04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61691"/>
    <xdr:sp macro="" textlink="">
      <xdr:nvSpPr>
        <xdr:cNvPr id="1806" name="Text Box 15">
          <a:extLst>
            <a:ext uri="{FF2B5EF4-FFF2-40B4-BE49-F238E27FC236}">
              <a16:creationId xmlns:a16="http://schemas.microsoft.com/office/drawing/2014/main" id="{00000000-0008-0000-04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7" name="Text Box 16">
          <a:extLst>
            <a:ext uri="{FF2B5EF4-FFF2-40B4-BE49-F238E27FC236}">
              <a16:creationId xmlns:a16="http://schemas.microsoft.com/office/drawing/2014/main" id="{00000000-0008-0000-04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8" name="Text Box 17">
          <a:extLst>
            <a:ext uri="{FF2B5EF4-FFF2-40B4-BE49-F238E27FC236}">
              <a16:creationId xmlns:a16="http://schemas.microsoft.com/office/drawing/2014/main" id="{00000000-0008-0000-04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9" name="Text Box 18">
          <a:extLst>
            <a:ext uri="{FF2B5EF4-FFF2-40B4-BE49-F238E27FC236}">
              <a16:creationId xmlns:a16="http://schemas.microsoft.com/office/drawing/2014/main" id="{00000000-0008-0000-04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10" name="Text Box 19">
          <a:extLst>
            <a:ext uri="{FF2B5EF4-FFF2-40B4-BE49-F238E27FC236}">
              <a16:creationId xmlns:a16="http://schemas.microsoft.com/office/drawing/2014/main" id="{00000000-0008-0000-04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1811" name="Text Box 15">
          <a:extLst>
            <a:ext uri="{FF2B5EF4-FFF2-40B4-BE49-F238E27FC236}">
              <a16:creationId xmlns:a16="http://schemas.microsoft.com/office/drawing/2014/main" id="{00000000-0008-0000-04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2" name="Text Box 16">
          <a:extLst>
            <a:ext uri="{FF2B5EF4-FFF2-40B4-BE49-F238E27FC236}">
              <a16:creationId xmlns:a16="http://schemas.microsoft.com/office/drawing/2014/main" id="{00000000-0008-0000-04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3" name="Text Box 17">
          <a:extLst>
            <a:ext uri="{FF2B5EF4-FFF2-40B4-BE49-F238E27FC236}">
              <a16:creationId xmlns:a16="http://schemas.microsoft.com/office/drawing/2014/main" id="{00000000-0008-0000-04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4" name="Text Box 18">
          <a:extLst>
            <a:ext uri="{FF2B5EF4-FFF2-40B4-BE49-F238E27FC236}">
              <a16:creationId xmlns:a16="http://schemas.microsoft.com/office/drawing/2014/main" id="{00000000-0008-0000-04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5" name="Text Box 19">
          <a:extLst>
            <a:ext uri="{FF2B5EF4-FFF2-40B4-BE49-F238E27FC236}">
              <a16:creationId xmlns:a16="http://schemas.microsoft.com/office/drawing/2014/main" id="{00000000-0008-0000-04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1816" name="Text Box 15">
          <a:extLst>
            <a:ext uri="{FF2B5EF4-FFF2-40B4-BE49-F238E27FC236}">
              <a16:creationId xmlns:a16="http://schemas.microsoft.com/office/drawing/2014/main" id="{00000000-0008-0000-0400-000018070000}"/>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014"/>
    <xdr:sp macro="" textlink="">
      <xdr:nvSpPr>
        <xdr:cNvPr id="1817" name="Text Box 15">
          <a:extLst>
            <a:ext uri="{FF2B5EF4-FFF2-40B4-BE49-F238E27FC236}">
              <a16:creationId xmlns:a16="http://schemas.microsoft.com/office/drawing/2014/main" id="{00000000-0008-0000-04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8" name="Text Box 16">
          <a:extLst>
            <a:ext uri="{FF2B5EF4-FFF2-40B4-BE49-F238E27FC236}">
              <a16:creationId xmlns:a16="http://schemas.microsoft.com/office/drawing/2014/main" id="{00000000-0008-0000-04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9" name="Text Box 17">
          <a:extLst>
            <a:ext uri="{FF2B5EF4-FFF2-40B4-BE49-F238E27FC236}">
              <a16:creationId xmlns:a16="http://schemas.microsoft.com/office/drawing/2014/main" id="{00000000-0008-0000-04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0" name="Text Box 18">
          <a:extLst>
            <a:ext uri="{FF2B5EF4-FFF2-40B4-BE49-F238E27FC236}">
              <a16:creationId xmlns:a16="http://schemas.microsoft.com/office/drawing/2014/main" id="{00000000-0008-0000-04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1" name="Text Box 19">
          <a:extLst>
            <a:ext uri="{FF2B5EF4-FFF2-40B4-BE49-F238E27FC236}">
              <a16:creationId xmlns:a16="http://schemas.microsoft.com/office/drawing/2014/main" id="{00000000-0008-0000-04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1822" name="Text Box 15">
          <a:extLst>
            <a:ext uri="{FF2B5EF4-FFF2-40B4-BE49-F238E27FC236}">
              <a16:creationId xmlns:a16="http://schemas.microsoft.com/office/drawing/2014/main" id="{00000000-0008-0000-04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1823" name="Text Box 15">
          <a:extLst>
            <a:ext uri="{FF2B5EF4-FFF2-40B4-BE49-F238E27FC236}">
              <a16:creationId xmlns:a16="http://schemas.microsoft.com/office/drawing/2014/main" id="{00000000-0008-0000-04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1824" name="Text Box 15">
          <a:extLst>
            <a:ext uri="{FF2B5EF4-FFF2-40B4-BE49-F238E27FC236}">
              <a16:creationId xmlns:a16="http://schemas.microsoft.com/office/drawing/2014/main" id="{00000000-0008-0000-04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5" name="Text Box 16">
          <a:extLst>
            <a:ext uri="{FF2B5EF4-FFF2-40B4-BE49-F238E27FC236}">
              <a16:creationId xmlns:a16="http://schemas.microsoft.com/office/drawing/2014/main" id="{00000000-0008-0000-04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6" name="Text Box 17">
          <a:extLst>
            <a:ext uri="{FF2B5EF4-FFF2-40B4-BE49-F238E27FC236}">
              <a16:creationId xmlns:a16="http://schemas.microsoft.com/office/drawing/2014/main" id="{00000000-0008-0000-04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7" name="Text Box 18">
          <a:extLst>
            <a:ext uri="{FF2B5EF4-FFF2-40B4-BE49-F238E27FC236}">
              <a16:creationId xmlns:a16="http://schemas.microsoft.com/office/drawing/2014/main" id="{00000000-0008-0000-04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1828" name="Text Box 15">
          <a:extLst>
            <a:ext uri="{FF2B5EF4-FFF2-40B4-BE49-F238E27FC236}">
              <a16:creationId xmlns:a16="http://schemas.microsoft.com/office/drawing/2014/main" id="{00000000-0008-0000-04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29" name="Text Box 16">
          <a:extLst>
            <a:ext uri="{FF2B5EF4-FFF2-40B4-BE49-F238E27FC236}">
              <a16:creationId xmlns:a16="http://schemas.microsoft.com/office/drawing/2014/main" id="{00000000-0008-0000-04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0" name="Text Box 17">
          <a:extLst>
            <a:ext uri="{FF2B5EF4-FFF2-40B4-BE49-F238E27FC236}">
              <a16:creationId xmlns:a16="http://schemas.microsoft.com/office/drawing/2014/main" id="{00000000-0008-0000-04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1" name="Text Box 18">
          <a:extLst>
            <a:ext uri="{FF2B5EF4-FFF2-40B4-BE49-F238E27FC236}">
              <a16:creationId xmlns:a16="http://schemas.microsoft.com/office/drawing/2014/main" id="{00000000-0008-0000-04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2" name="Text Box 19">
          <a:extLst>
            <a:ext uri="{FF2B5EF4-FFF2-40B4-BE49-F238E27FC236}">
              <a16:creationId xmlns:a16="http://schemas.microsoft.com/office/drawing/2014/main" id="{00000000-0008-0000-04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3" name="Text Box 16">
          <a:extLst>
            <a:ext uri="{FF2B5EF4-FFF2-40B4-BE49-F238E27FC236}">
              <a16:creationId xmlns:a16="http://schemas.microsoft.com/office/drawing/2014/main" id="{00000000-0008-0000-04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4" name="Text Box 17">
          <a:extLst>
            <a:ext uri="{FF2B5EF4-FFF2-40B4-BE49-F238E27FC236}">
              <a16:creationId xmlns:a16="http://schemas.microsoft.com/office/drawing/2014/main" id="{00000000-0008-0000-04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5" name="Text Box 18">
          <a:extLst>
            <a:ext uri="{FF2B5EF4-FFF2-40B4-BE49-F238E27FC236}">
              <a16:creationId xmlns:a16="http://schemas.microsoft.com/office/drawing/2014/main" id="{00000000-0008-0000-04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6" name="Text Box 19">
          <a:extLst>
            <a:ext uri="{FF2B5EF4-FFF2-40B4-BE49-F238E27FC236}">
              <a16:creationId xmlns:a16="http://schemas.microsoft.com/office/drawing/2014/main" id="{00000000-0008-0000-04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7" name="Text Box 16">
          <a:extLst>
            <a:ext uri="{FF2B5EF4-FFF2-40B4-BE49-F238E27FC236}">
              <a16:creationId xmlns:a16="http://schemas.microsoft.com/office/drawing/2014/main" id="{00000000-0008-0000-04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8" name="Text Box 17">
          <a:extLst>
            <a:ext uri="{FF2B5EF4-FFF2-40B4-BE49-F238E27FC236}">
              <a16:creationId xmlns:a16="http://schemas.microsoft.com/office/drawing/2014/main" id="{00000000-0008-0000-04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9" name="Text Box 18">
          <a:extLst>
            <a:ext uri="{FF2B5EF4-FFF2-40B4-BE49-F238E27FC236}">
              <a16:creationId xmlns:a16="http://schemas.microsoft.com/office/drawing/2014/main" id="{00000000-0008-0000-04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40" name="Text Box 19">
          <a:extLst>
            <a:ext uri="{FF2B5EF4-FFF2-40B4-BE49-F238E27FC236}">
              <a16:creationId xmlns:a16="http://schemas.microsoft.com/office/drawing/2014/main" id="{00000000-0008-0000-04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1" name="Text Box 16">
          <a:extLst>
            <a:ext uri="{FF2B5EF4-FFF2-40B4-BE49-F238E27FC236}">
              <a16:creationId xmlns:a16="http://schemas.microsoft.com/office/drawing/2014/main" id="{00000000-0008-0000-04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2" name="Text Box 17">
          <a:extLst>
            <a:ext uri="{FF2B5EF4-FFF2-40B4-BE49-F238E27FC236}">
              <a16:creationId xmlns:a16="http://schemas.microsoft.com/office/drawing/2014/main" id="{00000000-0008-0000-04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3" name="Text Box 18">
          <a:extLst>
            <a:ext uri="{FF2B5EF4-FFF2-40B4-BE49-F238E27FC236}">
              <a16:creationId xmlns:a16="http://schemas.microsoft.com/office/drawing/2014/main" id="{00000000-0008-0000-04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4" name="Text Box 19">
          <a:extLst>
            <a:ext uri="{FF2B5EF4-FFF2-40B4-BE49-F238E27FC236}">
              <a16:creationId xmlns:a16="http://schemas.microsoft.com/office/drawing/2014/main" id="{00000000-0008-0000-04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5" name="Text Box 16">
          <a:extLst>
            <a:ext uri="{FF2B5EF4-FFF2-40B4-BE49-F238E27FC236}">
              <a16:creationId xmlns:a16="http://schemas.microsoft.com/office/drawing/2014/main" id="{00000000-0008-0000-04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6" name="Text Box 17">
          <a:extLst>
            <a:ext uri="{FF2B5EF4-FFF2-40B4-BE49-F238E27FC236}">
              <a16:creationId xmlns:a16="http://schemas.microsoft.com/office/drawing/2014/main" id="{00000000-0008-0000-04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7" name="Text Box 18">
          <a:extLst>
            <a:ext uri="{FF2B5EF4-FFF2-40B4-BE49-F238E27FC236}">
              <a16:creationId xmlns:a16="http://schemas.microsoft.com/office/drawing/2014/main" id="{00000000-0008-0000-04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8" name="Text Box 19">
          <a:extLst>
            <a:ext uri="{FF2B5EF4-FFF2-40B4-BE49-F238E27FC236}">
              <a16:creationId xmlns:a16="http://schemas.microsoft.com/office/drawing/2014/main" id="{00000000-0008-0000-04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49" name="Text Box 15">
          <a:extLst>
            <a:ext uri="{FF2B5EF4-FFF2-40B4-BE49-F238E27FC236}">
              <a16:creationId xmlns:a16="http://schemas.microsoft.com/office/drawing/2014/main" id="{00000000-0008-0000-04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0" name="Text Box 16">
          <a:extLst>
            <a:ext uri="{FF2B5EF4-FFF2-40B4-BE49-F238E27FC236}">
              <a16:creationId xmlns:a16="http://schemas.microsoft.com/office/drawing/2014/main" id="{00000000-0008-0000-04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1" name="Text Box 17">
          <a:extLst>
            <a:ext uri="{FF2B5EF4-FFF2-40B4-BE49-F238E27FC236}">
              <a16:creationId xmlns:a16="http://schemas.microsoft.com/office/drawing/2014/main" id="{00000000-0008-0000-04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2" name="Text Box 18">
          <a:extLst>
            <a:ext uri="{FF2B5EF4-FFF2-40B4-BE49-F238E27FC236}">
              <a16:creationId xmlns:a16="http://schemas.microsoft.com/office/drawing/2014/main" id="{00000000-0008-0000-04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3" name="Text Box 19">
          <a:extLst>
            <a:ext uri="{FF2B5EF4-FFF2-40B4-BE49-F238E27FC236}">
              <a16:creationId xmlns:a16="http://schemas.microsoft.com/office/drawing/2014/main" id="{00000000-0008-0000-04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54" name="Text Box 15">
          <a:extLst>
            <a:ext uri="{FF2B5EF4-FFF2-40B4-BE49-F238E27FC236}">
              <a16:creationId xmlns:a16="http://schemas.microsoft.com/office/drawing/2014/main" id="{00000000-0008-0000-04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5" name="Text Box 16">
          <a:extLst>
            <a:ext uri="{FF2B5EF4-FFF2-40B4-BE49-F238E27FC236}">
              <a16:creationId xmlns:a16="http://schemas.microsoft.com/office/drawing/2014/main" id="{00000000-0008-0000-04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6" name="Text Box 17">
          <a:extLst>
            <a:ext uri="{FF2B5EF4-FFF2-40B4-BE49-F238E27FC236}">
              <a16:creationId xmlns:a16="http://schemas.microsoft.com/office/drawing/2014/main" id="{00000000-0008-0000-04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7" name="Text Box 18">
          <a:extLst>
            <a:ext uri="{FF2B5EF4-FFF2-40B4-BE49-F238E27FC236}">
              <a16:creationId xmlns:a16="http://schemas.microsoft.com/office/drawing/2014/main" id="{00000000-0008-0000-04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8" name="Text Box 16">
          <a:extLst>
            <a:ext uri="{FF2B5EF4-FFF2-40B4-BE49-F238E27FC236}">
              <a16:creationId xmlns:a16="http://schemas.microsoft.com/office/drawing/2014/main" id="{00000000-0008-0000-04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9" name="Text Box 17">
          <a:extLst>
            <a:ext uri="{FF2B5EF4-FFF2-40B4-BE49-F238E27FC236}">
              <a16:creationId xmlns:a16="http://schemas.microsoft.com/office/drawing/2014/main" id="{00000000-0008-0000-04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0" name="Text Box 18">
          <a:extLst>
            <a:ext uri="{FF2B5EF4-FFF2-40B4-BE49-F238E27FC236}">
              <a16:creationId xmlns:a16="http://schemas.microsoft.com/office/drawing/2014/main" id="{00000000-0008-0000-04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1" name="Text Box 19">
          <a:extLst>
            <a:ext uri="{FF2B5EF4-FFF2-40B4-BE49-F238E27FC236}">
              <a16:creationId xmlns:a16="http://schemas.microsoft.com/office/drawing/2014/main" id="{00000000-0008-0000-04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2" name="Text Box 16">
          <a:extLst>
            <a:ext uri="{FF2B5EF4-FFF2-40B4-BE49-F238E27FC236}">
              <a16:creationId xmlns:a16="http://schemas.microsoft.com/office/drawing/2014/main" id="{00000000-0008-0000-04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3" name="Text Box 17">
          <a:extLst>
            <a:ext uri="{FF2B5EF4-FFF2-40B4-BE49-F238E27FC236}">
              <a16:creationId xmlns:a16="http://schemas.microsoft.com/office/drawing/2014/main" id="{00000000-0008-0000-04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4" name="Text Box 18">
          <a:extLst>
            <a:ext uri="{FF2B5EF4-FFF2-40B4-BE49-F238E27FC236}">
              <a16:creationId xmlns:a16="http://schemas.microsoft.com/office/drawing/2014/main" id="{00000000-0008-0000-04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5" name="Text Box 19">
          <a:extLst>
            <a:ext uri="{FF2B5EF4-FFF2-40B4-BE49-F238E27FC236}">
              <a16:creationId xmlns:a16="http://schemas.microsoft.com/office/drawing/2014/main" id="{00000000-0008-0000-04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1866" name="Text Box 15">
          <a:extLst>
            <a:ext uri="{FF2B5EF4-FFF2-40B4-BE49-F238E27FC236}">
              <a16:creationId xmlns:a16="http://schemas.microsoft.com/office/drawing/2014/main" id="{00000000-0008-0000-04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67" name="Text Box 15">
          <a:extLst>
            <a:ext uri="{FF2B5EF4-FFF2-40B4-BE49-F238E27FC236}">
              <a16:creationId xmlns:a16="http://schemas.microsoft.com/office/drawing/2014/main" id="{00000000-0008-0000-04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68" name="Text Box 15">
          <a:extLst>
            <a:ext uri="{FF2B5EF4-FFF2-40B4-BE49-F238E27FC236}">
              <a16:creationId xmlns:a16="http://schemas.microsoft.com/office/drawing/2014/main" id="{00000000-0008-0000-04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69" name="Text Box 15">
          <a:extLst>
            <a:ext uri="{FF2B5EF4-FFF2-40B4-BE49-F238E27FC236}">
              <a16:creationId xmlns:a16="http://schemas.microsoft.com/office/drawing/2014/main" id="{00000000-0008-0000-04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70" name="Text Box 15">
          <a:extLst>
            <a:ext uri="{FF2B5EF4-FFF2-40B4-BE49-F238E27FC236}">
              <a16:creationId xmlns:a16="http://schemas.microsoft.com/office/drawing/2014/main" id="{00000000-0008-0000-04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71" name="Text Box 15">
          <a:extLst>
            <a:ext uri="{FF2B5EF4-FFF2-40B4-BE49-F238E27FC236}">
              <a16:creationId xmlns:a16="http://schemas.microsoft.com/office/drawing/2014/main" id="{00000000-0008-0000-04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2" name="Text Box 16">
          <a:extLst>
            <a:ext uri="{FF2B5EF4-FFF2-40B4-BE49-F238E27FC236}">
              <a16:creationId xmlns:a16="http://schemas.microsoft.com/office/drawing/2014/main" id="{00000000-0008-0000-04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3" name="Text Box 17">
          <a:extLst>
            <a:ext uri="{FF2B5EF4-FFF2-40B4-BE49-F238E27FC236}">
              <a16:creationId xmlns:a16="http://schemas.microsoft.com/office/drawing/2014/main" id="{00000000-0008-0000-04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4" name="Text Box 18">
          <a:extLst>
            <a:ext uri="{FF2B5EF4-FFF2-40B4-BE49-F238E27FC236}">
              <a16:creationId xmlns:a16="http://schemas.microsoft.com/office/drawing/2014/main" id="{00000000-0008-0000-04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5" name="Text Box 19">
          <a:extLst>
            <a:ext uri="{FF2B5EF4-FFF2-40B4-BE49-F238E27FC236}">
              <a16:creationId xmlns:a16="http://schemas.microsoft.com/office/drawing/2014/main" id="{00000000-0008-0000-04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6" name="Text Box 16">
          <a:extLst>
            <a:ext uri="{FF2B5EF4-FFF2-40B4-BE49-F238E27FC236}">
              <a16:creationId xmlns:a16="http://schemas.microsoft.com/office/drawing/2014/main" id="{00000000-0008-0000-04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7" name="Text Box 17">
          <a:extLst>
            <a:ext uri="{FF2B5EF4-FFF2-40B4-BE49-F238E27FC236}">
              <a16:creationId xmlns:a16="http://schemas.microsoft.com/office/drawing/2014/main" id="{00000000-0008-0000-04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8" name="Text Box 18">
          <a:extLst>
            <a:ext uri="{FF2B5EF4-FFF2-40B4-BE49-F238E27FC236}">
              <a16:creationId xmlns:a16="http://schemas.microsoft.com/office/drawing/2014/main" id="{00000000-0008-0000-04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9" name="Text Box 19">
          <a:extLst>
            <a:ext uri="{FF2B5EF4-FFF2-40B4-BE49-F238E27FC236}">
              <a16:creationId xmlns:a16="http://schemas.microsoft.com/office/drawing/2014/main" id="{00000000-0008-0000-04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0" name="Text Box 16">
          <a:extLst>
            <a:ext uri="{FF2B5EF4-FFF2-40B4-BE49-F238E27FC236}">
              <a16:creationId xmlns:a16="http://schemas.microsoft.com/office/drawing/2014/main" id="{00000000-0008-0000-04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1" name="Text Box 17">
          <a:extLst>
            <a:ext uri="{FF2B5EF4-FFF2-40B4-BE49-F238E27FC236}">
              <a16:creationId xmlns:a16="http://schemas.microsoft.com/office/drawing/2014/main" id="{00000000-0008-0000-04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2" name="Text Box 18">
          <a:extLst>
            <a:ext uri="{FF2B5EF4-FFF2-40B4-BE49-F238E27FC236}">
              <a16:creationId xmlns:a16="http://schemas.microsoft.com/office/drawing/2014/main" id="{00000000-0008-0000-04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3" name="Text Box 19">
          <a:extLst>
            <a:ext uri="{FF2B5EF4-FFF2-40B4-BE49-F238E27FC236}">
              <a16:creationId xmlns:a16="http://schemas.microsoft.com/office/drawing/2014/main" id="{00000000-0008-0000-04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84" name="Text Box 15">
          <a:extLst>
            <a:ext uri="{FF2B5EF4-FFF2-40B4-BE49-F238E27FC236}">
              <a16:creationId xmlns:a16="http://schemas.microsoft.com/office/drawing/2014/main" id="{00000000-0008-0000-04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5" name="Text Box 16">
          <a:extLst>
            <a:ext uri="{FF2B5EF4-FFF2-40B4-BE49-F238E27FC236}">
              <a16:creationId xmlns:a16="http://schemas.microsoft.com/office/drawing/2014/main" id="{00000000-0008-0000-04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6" name="Text Box 17">
          <a:extLst>
            <a:ext uri="{FF2B5EF4-FFF2-40B4-BE49-F238E27FC236}">
              <a16:creationId xmlns:a16="http://schemas.microsoft.com/office/drawing/2014/main" id="{00000000-0008-0000-04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7" name="Text Box 18">
          <a:extLst>
            <a:ext uri="{FF2B5EF4-FFF2-40B4-BE49-F238E27FC236}">
              <a16:creationId xmlns:a16="http://schemas.microsoft.com/office/drawing/2014/main" id="{00000000-0008-0000-04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8" name="Text Box 19">
          <a:extLst>
            <a:ext uri="{FF2B5EF4-FFF2-40B4-BE49-F238E27FC236}">
              <a16:creationId xmlns:a16="http://schemas.microsoft.com/office/drawing/2014/main" id="{00000000-0008-0000-04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89" name="Text Box 15">
          <a:extLst>
            <a:ext uri="{FF2B5EF4-FFF2-40B4-BE49-F238E27FC236}">
              <a16:creationId xmlns:a16="http://schemas.microsoft.com/office/drawing/2014/main" id="{00000000-0008-0000-04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0" name="Text Box 16">
          <a:extLst>
            <a:ext uri="{FF2B5EF4-FFF2-40B4-BE49-F238E27FC236}">
              <a16:creationId xmlns:a16="http://schemas.microsoft.com/office/drawing/2014/main" id="{00000000-0008-0000-04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1" name="Text Box 17">
          <a:extLst>
            <a:ext uri="{FF2B5EF4-FFF2-40B4-BE49-F238E27FC236}">
              <a16:creationId xmlns:a16="http://schemas.microsoft.com/office/drawing/2014/main" id="{00000000-0008-0000-04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2" name="Text Box 18">
          <a:extLst>
            <a:ext uri="{FF2B5EF4-FFF2-40B4-BE49-F238E27FC236}">
              <a16:creationId xmlns:a16="http://schemas.microsoft.com/office/drawing/2014/main" id="{00000000-0008-0000-04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3" name="Text Box 16">
          <a:extLst>
            <a:ext uri="{FF2B5EF4-FFF2-40B4-BE49-F238E27FC236}">
              <a16:creationId xmlns:a16="http://schemas.microsoft.com/office/drawing/2014/main" id="{00000000-0008-0000-04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4" name="Text Box 17">
          <a:extLst>
            <a:ext uri="{FF2B5EF4-FFF2-40B4-BE49-F238E27FC236}">
              <a16:creationId xmlns:a16="http://schemas.microsoft.com/office/drawing/2014/main" id="{00000000-0008-0000-04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5" name="Text Box 18">
          <a:extLst>
            <a:ext uri="{FF2B5EF4-FFF2-40B4-BE49-F238E27FC236}">
              <a16:creationId xmlns:a16="http://schemas.microsoft.com/office/drawing/2014/main" id="{00000000-0008-0000-04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6" name="Text Box 19">
          <a:extLst>
            <a:ext uri="{FF2B5EF4-FFF2-40B4-BE49-F238E27FC236}">
              <a16:creationId xmlns:a16="http://schemas.microsoft.com/office/drawing/2014/main" id="{00000000-0008-0000-04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7" name="Text Box 16">
          <a:extLst>
            <a:ext uri="{FF2B5EF4-FFF2-40B4-BE49-F238E27FC236}">
              <a16:creationId xmlns:a16="http://schemas.microsoft.com/office/drawing/2014/main" id="{00000000-0008-0000-04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8" name="Text Box 17">
          <a:extLst>
            <a:ext uri="{FF2B5EF4-FFF2-40B4-BE49-F238E27FC236}">
              <a16:creationId xmlns:a16="http://schemas.microsoft.com/office/drawing/2014/main" id="{00000000-0008-0000-04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9" name="Text Box 18">
          <a:extLst>
            <a:ext uri="{FF2B5EF4-FFF2-40B4-BE49-F238E27FC236}">
              <a16:creationId xmlns:a16="http://schemas.microsoft.com/office/drawing/2014/main" id="{00000000-0008-0000-04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900" name="Text Box 19">
          <a:extLst>
            <a:ext uri="{FF2B5EF4-FFF2-40B4-BE49-F238E27FC236}">
              <a16:creationId xmlns:a16="http://schemas.microsoft.com/office/drawing/2014/main" id="{00000000-0008-0000-04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1" name="Text Box 16">
          <a:extLst>
            <a:ext uri="{FF2B5EF4-FFF2-40B4-BE49-F238E27FC236}">
              <a16:creationId xmlns:a16="http://schemas.microsoft.com/office/drawing/2014/main" id="{00000000-0008-0000-04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2" name="Text Box 17">
          <a:extLst>
            <a:ext uri="{FF2B5EF4-FFF2-40B4-BE49-F238E27FC236}">
              <a16:creationId xmlns:a16="http://schemas.microsoft.com/office/drawing/2014/main" id="{00000000-0008-0000-04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3" name="Text Box 18">
          <a:extLst>
            <a:ext uri="{FF2B5EF4-FFF2-40B4-BE49-F238E27FC236}">
              <a16:creationId xmlns:a16="http://schemas.microsoft.com/office/drawing/2014/main" id="{00000000-0008-0000-04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4" name="Text Box 19">
          <a:extLst>
            <a:ext uri="{FF2B5EF4-FFF2-40B4-BE49-F238E27FC236}">
              <a16:creationId xmlns:a16="http://schemas.microsoft.com/office/drawing/2014/main" id="{00000000-0008-0000-04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1905" name="Text Box 15">
          <a:extLst>
            <a:ext uri="{FF2B5EF4-FFF2-40B4-BE49-F238E27FC236}">
              <a16:creationId xmlns:a16="http://schemas.microsoft.com/office/drawing/2014/main" id="{00000000-0008-0000-04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6" name="Text Box 16">
          <a:extLst>
            <a:ext uri="{FF2B5EF4-FFF2-40B4-BE49-F238E27FC236}">
              <a16:creationId xmlns:a16="http://schemas.microsoft.com/office/drawing/2014/main" id="{00000000-0008-0000-04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7" name="Text Box 17">
          <a:extLst>
            <a:ext uri="{FF2B5EF4-FFF2-40B4-BE49-F238E27FC236}">
              <a16:creationId xmlns:a16="http://schemas.microsoft.com/office/drawing/2014/main" id="{00000000-0008-0000-04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8" name="Text Box 18">
          <a:extLst>
            <a:ext uri="{FF2B5EF4-FFF2-40B4-BE49-F238E27FC236}">
              <a16:creationId xmlns:a16="http://schemas.microsoft.com/office/drawing/2014/main" id="{00000000-0008-0000-04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9" name="Text Box 19">
          <a:extLst>
            <a:ext uri="{FF2B5EF4-FFF2-40B4-BE49-F238E27FC236}">
              <a16:creationId xmlns:a16="http://schemas.microsoft.com/office/drawing/2014/main" id="{00000000-0008-0000-04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1910" name="Text Box 15">
          <a:extLst>
            <a:ext uri="{FF2B5EF4-FFF2-40B4-BE49-F238E27FC236}">
              <a16:creationId xmlns:a16="http://schemas.microsoft.com/office/drawing/2014/main" id="{00000000-0008-0000-04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1" name="Text Box 16">
          <a:extLst>
            <a:ext uri="{FF2B5EF4-FFF2-40B4-BE49-F238E27FC236}">
              <a16:creationId xmlns:a16="http://schemas.microsoft.com/office/drawing/2014/main" id="{00000000-0008-0000-04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2" name="Text Box 17">
          <a:extLst>
            <a:ext uri="{FF2B5EF4-FFF2-40B4-BE49-F238E27FC236}">
              <a16:creationId xmlns:a16="http://schemas.microsoft.com/office/drawing/2014/main" id="{00000000-0008-0000-04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3" name="Text Box 18">
          <a:extLst>
            <a:ext uri="{FF2B5EF4-FFF2-40B4-BE49-F238E27FC236}">
              <a16:creationId xmlns:a16="http://schemas.microsoft.com/office/drawing/2014/main" id="{00000000-0008-0000-04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4" name="Text Box 19">
          <a:extLst>
            <a:ext uri="{FF2B5EF4-FFF2-40B4-BE49-F238E27FC236}">
              <a16:creationId xmlns:a16="http://schemas.microsoft.com/office/drawing/2014/main" id="{00000000-0008-0000-04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1915" name="Text Box 15">
          <a:extLst>
            <a:ext uri="{FF2B5EF4-FFF2-40B4-BE49-F238E27FC236}">
              <a16:creationId xmlns:a16="http://schemas.microsoft.com/office/drawing/2014/main" id="{00000000-0008-0000-04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916" name="Text Box 15">
          <a:extLst>
            <a:ext uri="{FF2B5EF4-FFF2-40B4-BE49-F238E27FC236}">
              <a16:creationId xmlns:a16="http://schemas.microsoft.com/office/drawing/2014/main" id="{00000000-0008-0000-04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7" name="Text Box 16">
          <a:extLst>
            <a:ext uri="{FF2B5EF4-FFF2-40B4-BE49-F238E27FC236}">
              <a16:creationId xmlns:a16="http://schemas.microsoft.com/office/drawing/2014/main" id="{00000000-0008-0000-04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8" name="Text Box 17">
          <a:extLst>
            <a:ext uri="{FF2B5EF4-FFF2-40B4-BE49-F238E27FC236}">
              <a16:creationId xmlns:a16="http://schemas.microsoft.com/office/drawing/2014/main" id="{00000000-0008-0000-04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9" name="Text Box 18">
          <a:extLst>
            <a:ext uri="{FF2B5EF4-FFF2-40B4-BE49-F238E27FC236}">
              <a16:creationId xmlns:a16="http://schemas.microsoft.com/office/drawing/2014/main" id="{00000000-0008-0000-04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20" name="Text Box 19">
          <a:extLst>
            <a:ext uri="{FF2B5EF4-FFF2-40B4-BE49-F238E27FC236}">
              <a16:creationId xmlns:a16="http://schemas.microsoft.com/office/drawing/2014/main" id="{00000000-0008-0000-04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1921" name="Text Box 15">
          <a:extLst>
            <a:ext uri="{FF2B5EF4-FFF2-40B4-BE49-F238E27FC236}">
              <a16:creationId xmlns:a16="http://schemas.microsoft.com/office/drawing/2014/main" id="{00000000-0008-0000-04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1922" name="Text Box 15">
          <a:extLst>
            <a:ext uri="{FF2B5EF4-FFF2-40B4-BE49-F238E27FC236}">
              <a16:creationId xmlns:a16="http://schemas.microsoft.com/office/drawing/2014/main" id="{00000000-0008-0000-04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923" name="Text Box 15">
          <a:extLst>
            <a:ext uri="{FF2B5EF4-FFF2-40B4-BE49-F238E27FC236}">
              <a16:creationId xmlns:a16="http://schemas.microsoft.com/office/drawing/2014/main" id="{00000000-0008-0000-04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4" name="Text Box 16">
          <a:extLst>
            <a:ext uri="{FF2B5EF4-FFF2-40B4-BE49-F238E27FC236}">
              <a16:creationId xmlns:a16="http://schemas.microsoft.com/office/drawing/2014/main" id="{00000000-0008-0000-04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5" name="Text Box 17">
          <a:extLst>
            <a:ext uri="{FF2B5EF4-FFF2-40B4-BE49-F238E27FC236}">
              <a16:creationId xmlns:a16="http://schemas.microsoft.com/office/drawing/2014/main" id="{00000000-0008-0000-04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6" name="Text Box 18">
          <a:extLst>
            <a:ext uri="{FF2B5EF4-FFF2-40B4-BE49-F238E27FC236}">
              <a16:creationId xmlns:a16="http://schemas.microsoft.com/office/drawing/2014/main" id="{00000000-0008-0000-04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1927" name="Text Box 15">
          <a:extLst>
            <a:ext uri="{FF2B5EF4-FFF2-40B4-BE49-F238E27FC236}">
              <a16:creationId xmlns:a16="http://schemas.microsoft.com/office/drawing/2014/main" id="{00000000-0008-0000-04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8" name="Text Box 16">
          <a:extLst>
            <a:ext uri="{FF2B5EF4-FFF2-40B4-BE49-F238E27FC236}">
              <a16:creationId xmlns:a16="http://schemas.microsoft.com/office/drawing/2014/main" id="{00000000-0008-0000-04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9" name="Text Box 17">
          <a:extLst>
            <a:ext uri="{FF2B5EF4-FFF2-40B4-BE49-F238E27FC236}">
              <a16:creationId xmlns:a16="http://schemas.microsoft.com/office/drawing/2014/main" id="{00000000-0008-0000-04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0" name="Text Box 18">
          <a:extLst>
            <a:ext uri="{FF2B5EF4-FFF2-40B4-BE49-F238E27FC236}">
              <a16:creationId xmlns:a16="http://schemas.microsoft.com/office/drawing/2014/main" id="{00000000-0008-0000-04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1" name="Text Box 19">
          <a:extLst>
            <a:ext uri="{FF2B5EF4-FFF2-40B4-BE49-F238E27FC236}">
              <a16:creationId xmlns:a16="http://schemas.microsoft.com/office/drawing/2014/main" id="{00000000-0008-0000-04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2" name="Text Box 16">
          <a:extLst>
            <a:ext uri="{FF2B5EF4-FFF2-40B4-BE49-F238E27FC236}">
              <a16:creationId xmlns:a16="http://schemas.microsoft.com/office/drawing/2014/main" id="{00000000-0008-0000-04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3" name="Text Box 17">
          <a:extLst>
            <a:ext uri="{FF2B5EF4-FFF2-40B4-BE49-F238E27FC236}">
              <a16:creationId xmlns:a16="http://schemas.microsoft.com/office/drawing/2014/main" id="{00000000-0008-0000-04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4" name="Text Box 18">
          <a:extLst>
            <a:ext uri="{FF2B5EF4-FFF2-40B4-BE49-F238E27FC236}">
              <a16:creationId xmlns:a16="http://schemas.microsoft.com/office/drawing/2014/main" id="{00000000-0008-0000-04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5" name="Text Box 19">
          <a:extLst>
            <a:ext uri="{FF2B5EF4-FFF2-40B4-BE49-F238E27FC236}">
              <a16:creationId xmlns:a16="http://schemas.microsoft.com/office/drawing/2014/main" id="{00000000-0008-0000-04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6" name="Text Box 16">
          <a:extLst>
            <a:ext uri="{FF2B5EF4-FFF2-40B4-BE49-F238E27FC236}">
              <a16:creationId xmlns:a16="http://schemas.microsoft.com/office/drawing/2014/main" id="{00000000-0008-0000-04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7" name="Text Box 17">
          <a:extLst>
            <a:ext uri="{FF2B5EF4-FFF2-40B4-BE49-F238E27FC236}">
              <a16:creationId xmlns:a16="http://schemas.microsoft.com/office/drawing/2014/main" id="{00000000-0008-0000-04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8" name="Text Box 18">
          <a:extLst>
            <a:ext uri="{FF2B5EF4-FFF2-40B4-BE49-F238E27FC236}">
              <a16:creationId xmlns:a16="http://schemas.microsoft.com/office/drawing/2014/main" id="{00000000-0008-0000-04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9" name="Text Box 19">
          <a:extLst>
            <a:ext uri="{FF2B5EF4-FFF2-40B4-BE49-F238E27FC236}">
              <a16:creationId xmlns:a16="http://schemas.microsoft.com/office/drawing/2014/main" id="{00000000-0008-0000-04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0" name="Text Box 16">
          <a:extLst>
            <a:ext uri="{FF2B5EF4-FFF2-40B4-BE49-F238E27FC236}">
              <a16:creationId xmlns:a16="http://schemas.microsoft.com/office/drawing/2014/main" id="{00000000-0008-0000-04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1" name="Text Box 17">
          <a:extLst>
            <a:ext uri="{FF2B5EF4-FFF2-40B4-BE49-F238E27FC236}">
              <a16:creationId xmlns:a16="http://schemas.microsoft.com/office/drawing/2014/main" id="{00000000-0008-0000-04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2" name="Text Box 18">
          <a:extLst>
            <a:ext uri="{FF2B5EF4-FFF2-40B4-BE49-F238E27FC236}">
              <a16:creationId xmlns:a16="http://schemas.microsoft.com/office/drawing/2014/main" id="{00000000-0008-0000-04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3" name="Text Box 19">
          <a:extLst>
            <a:ext uri="{FF2B5EF4-FFF2-40B4-BE49-F238E27FC236}">
              <a16:creationId xmlns:a16="http://schemas.microsoft.com/office/drawing/2014/main" id="{00000000-0008-0000-04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4" name="Text Box 16">
          <a:extLst>
            <a:ext uri="{FF2B5EF4-FFF2-40B4-BE49-F238E27FC236}">
              <a16:creationId xmlns:a16="http://schemas.microsoft.com/office/drawing/2014/main" id="{00000000-0008-0000-04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5" name="Text Box 17">
          <a:extLst>
            <a:ext uri="{FF2B5EF4-FFF2-40B4-BE49-F238E27FC236}">
              <a16:creationId xmlns:a16="http://schemas.microsoft.com/office/drawing/2014/main" id="{00000000-0008-0000-04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6" name="Text Box 18">
          <a:extLst>
            <a:ext uri="{FF2B5EF4-FFF2-40B4-BE49-F238E27FC236}">
              <a16:creationId xmlns:a16="http://schemas.microsoft.com/office/drawing/2014/main" id="{00000000-0008-0000-04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7" name="Text Box 19">
          <a:extLst>
            <a:ext uri="{FF2B5EF4-FFF2-40B4-BE49-F238E27FC236}">
              <a16:creationId xmlns:a16="http://schemas.microsoft.com/office/drawing/2014/main" id="{00000000-0008-0000-04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48" name="Text Box 15">
          <a:extLst>
            <a:ext uri="{FF2B5EF4-FFF2-40B4-BE49-F238E27FC236}">
              <a16:creationId xmlns:a16="http://schemas.microsoft.com/office/drawing/2014/main" id="{00000000-0008-0000-04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49" name="Text Box 16">
          <a:extLst>
            <a:ext uri="{FF2B5EF4-FFF2-40B4-BE49-F238E27FC236}">
              <a16:creationId xmlns:a16="http://schemas.microsoft.com/office/drawing/2014/main" id="{00000000-0008-0000-04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0" name="Text Box 17">
          <a:extLst>
            <a:ext uri="{FF2B5EF4-FFF2-40B4-BE49-F238E27FC236}">
              <a16:creationId xmlns:a16="http://schemas.microsoft.com/office/drawing/2014/main" id="{00000000-0008-0000-04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1" name="Text Box 18">
          <a:extLst>
            <a:ext uri="{FF2B5EF4-FFF2-40B4-BE49-F238E27FC236}">
              <a16:creationId xmlns:a16="http://schemas.microsoft.com/office/drawing/2014/main" id="{00000000-0008-0000-04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2" name="Text Box 19">
          <a:extLst>
            <a:ext uri="{FF2B5EF4-FFF2-40B4-BE49-F238E27FC236}">
              <a16:creationId xmlns:a16="http://schemas.microsoft.com/office/drawing/2014/main" id="{00000000-0008-0000-04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53" name="Text Box 15">
          <a:extLst>
            <a:ext uri="{FF2B5EF4-FFF2-40B4-BE49-F238E27FC236}">
              <a16:creationId xmlns:a16="http://schemas.microsoft.com/office/drawing/2014/main" id="{00000000-0008-0000-04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4" name="Text Box 16">
          <a:extLst>
            <a:ext uri="{FF2B5EF4-FFF2-40B4-BE49-F238E27FC236}">
              <a16:creationId xmlns:a16="http://schemas.microsoft.com/office/drawing/2014/main" id="{00000000-0008-0000-04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5" name="Text Box 17">
          <a:extLst>
            <a:ext uri="{FF2B5EF4-FFF2-40B4-BE49-F238E27FC236}">
              <a16:creationId xmlns:a16="http://schemas.microsoft.com/office/drawing/2014/main" id="{00000000-0008-0000-04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6" name="Text Box 18">
          <a:extLst>
            <a:ext uri="{FF2B5EF4-FFF2-40B4-BE49-F238E27FC236}">
              <a16:creationId xmlns:a16="http://schemas.microsoft.com/office/drawing/2014/main" id="{00000000-0008-0000-04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7" name="Text Box 16">
          <a:extLst>
            <a:ext uri="{FF2B5EF4-FFF2-40B4-BE49-F238E27FC236}">
              <a16:creationId xmlns:a16="http://schemas.microsoft.com/office/drawing/2014/main" id="{00000000-0008-0000-04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8" name="Text Box 17">
          <a:extLst>
            <a:ext uri="{FF2B5EF4-FFF2-40B4-BE49-F238E27FC236}">
              <a16:creationId xmlns:a16="http://schemas.microsoft.com/office/drawing/2014/main" id="{00000000-0008-0000-04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9" name="Text Box 18">
          <a:extLst>
            <a:ext uri="{FF2B5EF4-FFF2-40B4-BE49-F238E27FC236}">
              <a16:creationId xmlns:a16="http://schemas.microsoft.com/office/drawing/2014/main" id="{00000000-0008-0000-04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0" name="Text Box 19">
          <a:extLst>
            <a:ext uri="{FF2B5EF4-FFF2-40B4-BE49-F238E27FC236}">
              <a16:creationId xmlns:a16="http://schemas.microsoft.com/office/drawing/2014/main" id="{00000000-0008-0000-04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1" name="Text Box 16">
          <a:extLst>
            <a:ext uri="{FF2B5EF4-FFF2-40B4-BE49-F238E27FC236}">
              <a16:creationId xmlns:a16="http://schemas.microsoft.com/office/drawing/2014/main" id="{00000000-0008-0000-04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2" name="Text Box 17">
          <a:extLst>
            <a:ext uri="{FF2B5EF4-FFF2-40B4-BE49-F238E27FC236}">
              <a16:creationId xmlns:a16="http://schemas.microsoft.com/office/drawing/2014/main" id="{00000000-0008-0000-04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3" name="Text Box 18">
          <a:extLst>
            <a:ext uri="{FF2B5EF4-FFF2-40B4-BE49-F238E27FC236}">
              <a16:creationId xmlns:a16="http://schemas.microsoft.com/office/drawing/2014/main" id="{00000000-0008-0000-04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4" name="Text Box 19">
          <a:extLst>
            <a:ext uri="{FF2B5EF4-FFF2-40B4-BE49-F238E27FC236}">
              <a16:creationId xmlns:a16="http://schemas.microsoft.com/office/drawing/2014/main" id="{00000000-0008-0000-04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65" name="Text Box 15">
          <a:extLst>
            <a:ext uri="{FF2B5EF4-FFF2-40B4-BE49-F238E27FC236}">
              <a16:creationId xmlns:a16="http://schemas.microsoft.com/office/drawing/2014/main" id="{00000000-0008-0000-04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66" name="Text Box 15">
          <a:extLst>
            <a:ext uri="{FF2B5EF4-FFF2-40B4-BE49-F238E27FC236}">
              <a16:creationId xmlns:a16="http://schemas.microsoft.com/office/drawing/2014/main" id="{00000000-0008-0000-04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67" name="Text Box 15">
          <a:extLst>
            <a:ext uri="{FF2B5EF4-FFF2-40B4-BE49-F238E27FC236}">
              <a16:creationId xmlns:a16="http://schemas.microsoft.com/office/drawing/2014/main" id="{00000000-0008-0000-04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68" name="Text Box 15">
          <a:extLst>
            <a:ext uri="{FF2B5EF4-FFF2-40B4-BE49-F238E27FC236}">
              <a16:creationId xmlns:a16="http://schemas.microsoft.com/office/drawing/2014/main" id="{00000000-0008-0000-04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69" name="Text Box 15">
          <a:extLst>
            <a:ext uri="{FF2B5EF4-FFF2-40B4-BE49-F238E27FC236}">
              <a16:creationId xmlns:a16="http://schemas.microsoft.com/office/drawing/2014/main" id="{00000000-0008-0000-04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70" name="Text Box 15">
          <a:extLst>
            <a:ext uri="{FF2B5EF4-FFF2-40B4-BE49-F238E27FC236}">
              <a16:creationId xmlns:a16="http://schemas.microsoft.com/office/drawing/2014/main" id="{00000000-0008-0000-04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1" name="Text Box 16">
          <a:extLst>
            <a:ext uri="{FF2B5EF4-FFF2-40B4-BE49-F238E27FC236}">
              <a16:creationId xmlns:a16="http://schemas.microsoft.com/office/drawing/2014/main" id="{00000000-0008-0000-04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2" name="Text Box 17">
          <a:extLst>
            <a:ext uri="{FF2B5EF4-FFF2-40B4-BE49-F238E27FC236}">
              <a16:creationId xmlns:a16="http://schemas.microsoft.com/office/drawing/2014/main" id="{00000000-0008-0000-04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3" name="Text Box 18">
          <a:extLst>
            <a:ext uri="{FF2B5EF4-FFF2-40B4-BE49-F238E27FC236}">
              <a16:creationId xmlns:a16="http://schemas.microsoft.com/office/drawing/2014/main" id="{00000000-0008-0000-04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4" name="Text Box 19">
          <a:extLst>
            <a:ext uri="{FF2B5EF4-FFF2-40B4-BE49-F238E27FC236}">
              <a16:creationId xmlns:a16="http://schemas.microsoft.com/office/drawing/2014/main" id="{00000000-0008-0000-04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5" name="Text Box 16">
          <a:extLst>
            <a:ext uri="{FF2B5EF4-FFF2-40B4-BE49-F238E27FC236}">
              <a16:creationId xmlns:a16="http://schemas.microsoft.com/office/drawing/2014/main" id="{00000000-0008-0000-04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6" name="Text Box 17">
          <a:extLst>
            <a:ext uri="{FF2B5EF4-FFF2-40B4-BE49-F238E27FC236}">
              <a16:creationId xmlns:a16="http://schemas.microsoft.com/office/drawing/2014/main" id="{00000000-0008-0000-04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7" name="Text Box 18">
          <a:extLst>
            <a:ext uri="{FF2B5EF4-FFF2-40B4-BE49-F238E27FC236}">
              <a16:creationId xmlns:a16="http://schemas.microsoft.com/office/drawing/2014/main" id="{00000000-0008-0000-04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8" name="Text Box 19">
          <a:extLst>
            <a:ext uri="{FF2B5EF4-FFF2-40B4-BE49-F238E27FC236}">
              <a16:creationId xmlns:a16="http://schemas.microsoft.com/office/drawing/2014/main" id="{00000000-0008-0000-04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79" name="Text Box 16">
          <a:extLst>
            <a:ext uri="{FF2B5EF4-FFF2-40B4-BE49-F238E27FC236}">
              <a16:creationId xmlns:a16="http://schemas.microsoft.com/office/drawing/2014/main" id="{00000000-0008-0000-04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0" name="Text Box 17">
          <a:extLst>
            <a:ext uri="{FF2B5EF4-FFF2-40B4-BE49-F238E27FC236}">
              <a16:creationId xmlns:a16="http://schemas.microsoft.com/office/drawing/2014/main" id="{00000000-0008-0000-04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1" name="Text Box 18">
          <a:extLst>
            <a:ext uri="{FF2B5EF4-FFF2-40B4-BE49-F238E27FC236}">
              <a16:creationId xmlns:a16="http://schemas.microsoft.com/office/drawing/2014/main" id="{00000000-0008-0000-04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2" name="Text Box 19">
          <a:extLst>
            <a:ext uri="{FF2B5EF4-FFF2-40B4-BE49-F238E27FC236}">
              <a16:creationId xmlns:a16="http://schemas.microsoft.com/office/drawing/2014/main" id="{00000000-0008-0000-04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3" name="Text Box 16">
          <a:extLst>
            <a:ext uri="{FF2B5EF4-FFF2-40B4-BE49-F238E27FC236}">
              <a16:creationId xmlns:a16="http://schemas.microsoft.com/office/drawing/2014/main" id="{00000000-0008-0000-04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4" name="Text Box 17">
          <a:extLst>
            <a:ext uri="{FF2B5EF4-FFF2-40B4-BE49-F238E27FC236}">
              <a16:creationId xmlns:a16="http://schemas.microsoft.com/office/drawing/2014/main" id="{00000000-0008-0000-04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5" name="Text Box 18">
          <a:extLst>
            <a:ext uri="{FF2B5EF4-FFF2-40B4-BE49-F238E27FC236}">
              <a16:creationId xmlns:a16="http://schemas.microsoft.com/office/drawing/2014/main" id="{00000000-0008-0000-04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6" name="Text Box 19">
          <a:extLst>
            <a:ext uri="{FF2B5EF4-FFF2-40B4-BE49-F238E27FC236}">
              <a16:creationId xmlns:a16="http://schemas.microsoft.com/office/drawing/2014/main" id="{00000000-0008-0000-04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7" name="Text Box 16">
          <a:extLst>
            <a:ext uri="{FF2B5EF4-FFF2-40B4-BE49-F238E27FC236}">
              <a16:creationId xmlns:a16="http://schemas.microsoft.com/office/drawing/2014/main" id="{00000000-0008-0000-04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8" name="Text Box 17">
          <a:extLst>
            <a:ext uri="{FF2B5EF4-FFF2-40B4-BE49-F238E27FC236}">
              <a16:creationId xmlns:a16="http://schemas.microsoft.com/office/drawing/2014/main" id="{00000000-0008-0000-04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9" name="Text Box 18">
          <a:extLst>
            <a:ext uri="{FF2B5EF4-FFF2-40B4-BE49-F238E27FC236}">
              <a16:creationId xmlns:a16="http://schemas.microsoft.com/office/drawing/2014/main" id="{00000000-0008-0000-04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0" name="Text Box 16">
          <a:extLst>
            <a:ext uri="{FF2B5EF4-FFF2-40B4-BE49-F238E27FC236}">
              <a16:creationId xmlns:a16="http://schemas.microsoft.com/office/drawing/2014/main" id="{00000000-0008-0000-04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1" name="Text Box 17">
          <a:extLst>
            <a:ext uri="{FF2B5EF4-FFF2-40B4-BE49-F238E27FC236}">
              <a16:creationId xmlns:a16="http://schemas.microsoft.com/office/drawing/2014/main" id="{00000000-0008-0000-04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2" name="Text Box 18">
          <a:extLst>
            <a:ext uri="{FF2B5EF4-FFF2-40B4-BE49-F238E27FC236}">
              <a16:creationId xmlns:a16="http://schemas.microsoft.com/office/drawing/2014/main" id="{00000000-0008-0000-04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3" name="Text Box 19">
          <a:extLst>
            <a:ext uri="{FF2B5EF4-FFF2-40B4-BE49-F238E27FC236}">
              <a16:creationId xmlns:a16="http://schemas.microsoft.com/office/drawing/2014/main" id="{00000000-0008-0000-04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4" name="Text Box 16">
          <a:extLst>
            <a:ext uri="{FF2B5EF4-FFF2-40B4-BE49-F238E27FC236}">
              <a16:creationId xmlns:a16="http://schemas.microsoft.com/office/drawing/2014/main" id="{00000000-0008-0000-04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5" name="Text Box 17">
          <a:extLst>
            <a:ext uri="{FF2B5EF4-FFF2-40B4-BE49-F238E27FC236}">
              <a16:creationId xmlns:a16="http://schemas.microsoft.com/office/drawing/2014/main" id="{00000000-0008-0000-04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6" name="Text Box 18">
          <a:extLst>
            <a:ext uri="{FF2B5EF4-FFF2-40B4-BE49-F238E27FC236}">
              <a16:creationId xmlns:a16="http://schemas.microsoft.com/office/drawing/2014/main" id="{00000000-0008-0000-04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7" name="Text Box 19">
          <a:extLst>
            <a:ext uri="{FF2B5EF4-FFF2-40B4-BE49-F238E27FC236}">
              <a16:creationId xmlns:a16="http://schemas.microsoft.com/office/drawing/2014/main" id="{00000000-0008-0000-04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8" name="Text Box 16">
          <a:extLst>
            <a:ext uri="{FF2B5EF4-FFF2-40B4-BE49-F238E27FC236}">
              <a16:creationId xmlns:a16="http://schemas.microsoft.com/office/drawing/2014/main" id="{00000000-0008-0000-04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9" name="Text Box 17">
          <a:extLst>
            <a:ext uri="{FF2B5EF4-FFF2-40B4-BE49-F238E27FC236}">
              <a16:creationId xmlns:a16="http://schemas.microsoft.com/office/drawing/2014/main" id="{00000000-0008-0000-04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0" name="Text Box 18">
          <a:extLst>
            <a:ext uri="{FF2B5EF4-FFF2-40B4-BE49-F238E27FC236}">
              <a16:creationId xmlns:a16="http://schemas.microsoft.com/office/drawing/2014/main" id="{00000000-0008-0000-04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1" name="Text Box 19">
          <a:extLst>
            <a:ext uri="{FF2B5EF4-FFF2-40B4-BE49-F238E27FC236}">
              <a16:creationId xmlns:a16="http://schemas.microsoft.com/office/drawing/2014/main" id="{00000000-0008-0000-04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61691"/>
    <xdr:sp macro="" textlink="">
      <xdr:nvSpPr>
        <xdr:cNvPr id="2002" name="Text Box 15">
          <a:extLst>
            <a:ext uri="{FF2B5EF4-FFF2-40B4-BE49-F238E27FC236}">
              <a16:creationId xmlns:a16="http://schemas.microsoft.com/office/drawing/2014/main" id="{00000000-0008-0000-04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3" name="Text Box 16">
          <a:extLst>
            <a:ext uri="{FF2B5EF4-FFF2-40B4-BE49-F238E27FC236}">
              <a16:creationId xmlns:a16="http://schemas.microsoft.com/office/drawing/2014/main" id="{00000000-0008-0000-04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4" name="Text Box 17">
          <a:extLst>
            <a:ext uri="{FF2B5EF4-FFF2-40B4-BE49-F238E27FC236}">
              <a16:creationId xmlns:a16="http://schemas.microsoft.com/office/drawing/2014/main" id="{00000000-0008-0000-04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5" name="Text Box 18">
          <a:extLst>
            <a:ext uri="{FF2B5EF4-FFF2-40B4-BE49-F238E27FC236}">
              <a16:creationId xmlns:a16="http://schemas.microsoft.com/office/drawing/2014/main" id="{00000000-0008-0000-04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6" name="Text Box 19">
          <a:extLst>
            <a:ext uri="{FF2B5EF4-FFF2-40B4-BE49-F238E27FC236}">
              <a16:creationId xmlns:a16="http://schemas.microsoft.com/office/drawing/2014/main" id="{00000000-0008-0000-04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2007" name="Text Box 15">
          <a:extLst>
            <a:ext uri="{FF2B5EF4-FFF2-40B4-BE49-F238E27FC236}">
              <a16:creationId xmlns:a16="http://schemas.microsoft.com/office/drawing/2014/main" id="{00000000-0008-0000-04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8" name="Text Box 16">
          <a:extLst>
            <a:ext uri="{FF2B5EF4-FFF2-40B4-BE49-F238E27FC236}">
              <a16:creationId xmlns:a16="http://schemas.microsoft.com/office/drawing/2014/main" id="{00000000-0008-0000-04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9" name="Text Box 17">
          <a:extLst>
            <a:ext uri="{FF2B5EF4-FFF2-40B4-BE49-F238E27FC236}">
              <a16:creationId xmlns:a16="http://schemas.microsoft.com/office/drawing/2014/main" id="{00000000-0008-0000-04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0" name="Text Box 18">
          <a:extLst>
            <a:ext uri="{FF2B5EF4-FFF2-40B4-BE49-F238E27FC236}">
              <a16:creationId xmlns:a16="http://schemas.microsoft.com/office/drawing/2014/main" id="{00000000-0008-0000-04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1" name="Text Box 19">
          <a:extLst>
            <a:ext uri="{FF2B5EF4-FFF2-40B4-BE49-F238E27FC236}">
              <a16:creationId xmlns:a16="http://schemas.microsoft.com/office/drawing/2014/main" id="{00000000-0008-0000-04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2012" name="Text Box 15">
          <a:extLst>
            <a:ext uri="{FF2B5EF4-FFF2-40B4-BE49-F238E27FC236}">
              <a16:creationId xmlns:a16="http://schemas.microsoft.com/office/drawing/2014/main" id="{00000000-0008-0000-04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014"/>
    <xdr:sp macro="" textlink="">
      <xdr:nvSpPr>
        <xdr:cNvPr id="2013" name="Text Box 15">
          <a:extLst>
            <a:ext uri="{FF2B5EF4-FFF2-40B4-BE49-F238E27FC236}">
              <a16:creationId xmlns:a16="http://schemas.microsoft.com/office/drawing/2014/main" id="{00000000-0008-0000-04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4" name="Text Box 16">
          <a:extLst>
            <a:ext uri="{FF2B5EF4-FFF2-40B4-BE49-F238E27FC236}">
              <a16:creationId xmlns:a16="http://schemas.microsoft.com/office/drawing/2014/main" id="{00000000-0008-0000-04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5" name="Text Box 17">
          <a:extLst>
            <a:ext uri="{FF2B5EF4-FFF2-40B4-BE49-F238E27FC236}">
              <a16:creationId xmlns:a16="http://schemas.microsoft.com/office/drawing/2014/main" id="{00000000-0008-0000-04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6" name="Text Box 18">
          <a:extLst>
            <a:ext uri="{FF2B5EF4-FFF2-40B4-BE49-F238E27FC236}">
              <a16:creationId xmlns:a16="http://schemas.microsoft.com/office/drawing/2014/main" id="{00000000-0008-0000-04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7" name="Text Box 19">
          <a:extLst>
            <a:ext uri="{FF2B5EF4-FFF2-40B4-BE49-F238E27FC236}">
              <a16:creationId xmlns:a16="http://schemas.microsoft.com/office/drawing/2014/main" id="{00000000-0008-0000-04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2018" name="Text Box 15">
          <a:extLst>
            <a:ext uri="{FF2B5EF4-FFF2-40B4-BE49-F238E27FC236}">
              <a16:creationId xmlns:a16="http://schemas.microsoft.com/office/drawing/2014/main" id="{00000000-0008-0000-04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2019" name="Text Box 15">
          <a:extLst>
            <a:ext uri="{FF2B5EF4-FFF2-40B4-BE49-F238E27FC236}">
              <a16:creationId xmlns:a16="http://schemas.microsoft.com/office/drawing/2014/main" id="{00000000-0008-0000-04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2020" name="Text Box 15">
          <a:extLst>
            <a:ext uri="{FF2B5EF4-FFF2-40B4-BE49-F238E27FC236}">
              <a16:creationId xmlns:a16="http://schemas.microsoft.com/office/drawing/2014/main" id="{00000000-0008-0000-04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1" name="Text Box 16">
          <a:extLst>
            <a:ext uri="{FF2B5EF4-FFF2-40B4-BE49-F238E27FC236}">
              <a16:creationId xmlns:a16="http://schemas.microsoft.com/office/drawing/2014/main" id="{00000000-0008-0000-04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2" name="Text Box 17">
          <a:extLst>
            <a:ext uri="{FF2B5EF4-FFF2-40B4-BE49-F238E27FC236}">
              <a16:creationId xmlns:a16="http://schemas.microsoft.com/office/drawing/2014/main" id="{00000000-0008-0000-04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3" name="Text Box 18">
          <a:extLst>
            <a:ext uri="{FF2B5EF4-FFF2-40B4-BE49-F238E27FC236}">
              <a16:creationId xmlns:a16="http://schemas.microsoft.com/office/drawing/2014/main" id="{00000000-0008-0000-04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2024" name="Text Box 15">
          <a:extLst>
            <a:ext uri="{FF2B5EF4-FFF2-40B4-BE49-F238E27FC236}">
              <a16:creationId xmlns:a16="http://schemas.microsoft.com/office/drawing/2014/main" id="{00000000-0008-0000-04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5" name="Text Box 16">
          <a:extLst>
            <a:ext uri="{FF2B5EF4-FFF2-40B4-BE49-F238E27FC236}">
              <a16:creationId xmlns:a16="http://schemas.microsoft.com/office/drawing/2014/main" id="{00000000-0008-0000-04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6" name="Text Box 17">
          <a:extLst>
            <a:ext uri="{FF2B5EF4-FFF2-40B4-BE49-F238E27FC236}">
              <a16:creationId xmlns:a16="http://schemas.microsoft.com/office/drawing/2014/main" id="{00000000-0008-0000-04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7" name="Text Box 18">
          <a:extLst>
            <a:ext uri="{FF2B5EF4-FFF2-40B4-BE49-F238E27FC236}">
              <a16:creationId xmlns:a16="http://schemas.microsoft.com/office/drawing/2014/main" id="{00000000-0008-0000-04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8" name="Text Box 19">
          <a:extLst>
            <a:ext uri="{FF2B5EF4-FFF2-40B4-BE49-F238E27FC236}">
              <a16:creationId xmlns:a16="http://schemas.microsoft.com/office/drawing/2014/main" id="{00000000-0008-0000-04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9" name="Text Box 16">
          <a:extLst>
            <a:ext uri="{FF2B5EF4-FFF2-40B4-BE49-F238E27FC236}">
              <a16:creationId xmlns:a16="http://schemas.microsoft.com/office/drawing/2014/main" id="{00000000-0008-0000-04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0" name="Text Box 17">
          <a:extLst>
            <a:ext uri="{FF2B5EF4-FFF2-40B4-BE49-F238E27FC236}">
              <a16:creationId xmlns:a16="http://schemas.microsoft.com/office/drawing/2014/main" id="{00000000-0008-0000-04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1" name="Text Box 18">
          <a:extLst>
            <a:ext uri="{FF2B5EF4-FFF2-40B4-BE49-F238E27FC236}">
              <a16:creationId xmlns:a16="http://schemas.microsoft.com/office/drawing/2014/main" id="{00000000-0008-0000-04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2" name="Text Box 19">
          <a:extLst>
            <a:ext uri="{FF2B5EF4-FFF2-40B4-BE49-F238E27FC236}">
              <a16:creationId xmlns:a16="http://schemas.microsoft.com/office/drawing/2014/main" id="{00000000-0008-0000-04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3" name="Text Box 16">
          <a:extLst>
            <a:ext uri="{FF2B5EF4-FFF2-40B4-BE49-F238E27FC236}">
              <a16:creationId xmlns:a16="http://schemas.microsoft.com/office/drawing/2014/main" id="{00000000-0008-0000-04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4" name="Text Box 17">
          <a:extLst>
            <a:ext uri="{FF2B5EF4-FFF2-40B4-BE49-F238E27FC236}">
              <a16:creationId xmlns:a16="http://schemas.microsoft.com/office/drawing/2014/main" id="{00000000-0008-0000-04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5" name="Text Box 18">
          <a:extLst>
            <a:ext uri="{FF2B5EF4-FFF2-40B4-BE49-F238E27FC236}">
              <a16:creationId xmlns:a16="http://schemas.microsoft.com/office/drawing/2014/main" id="{00000000-0008-0000-04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6" name="Text Box 19">
          <a:extLst>
            <a:ext uri="{FF2B5EF4-FFF2-40B4-BE49-F238E27FC236}">
              <a16:creationId xmlns:a16="http://schemas.microsoft.com/office/drawing/2014/main" id="{00000000-0008-0000-04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7" name="Text Box 16">
          <a:extLst>
            <a:ext uri="{FF2B5EF4-FFF2-40B4-BE49-F238E27FC236}">
              <a16:creationId xmlns:a16="http://schemas.microsoft.com/office/drawing/2014/main" id="{00000000-0008-0000-04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8" name="Text Box 17">
          <a:extLst>
            <a:ext uri="{FF2B5EF4-FFF2-40B4-BE49-F238E27FC236}">
              <a16:creationId xmlns:a16="http://schemas.microsoft.com/office/drawing/2014/main" id="{00000000-0008-0000-04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9" name="Text Box 18">
          <a:extLst>
            <a:ext uri="{FF2B5EF4-FFF2-40B4-BE49-F238E27FC236}">
              <a16:creationId xmlns:a16="http://schemas.microsoft.com/office/drawing/2014/main" id="{00000000-0008-0000-04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0" name="Text Box 19">
          <a:extLst>
            <a:ext uri="{FF2B5EF4-FFF2-40B4-BE49-F238E27FC236}">
              <a16:creationId xmlns:a16="http://schemas.microsoft.com/office/drawing/2014/main" id="{00000000-0008-0000-04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1" name="Text Box 16">
          <a:extLst>
            <a:ext uri="{FF2B5EF4-FFF2-40B4-BE49-F238E27FC236}">
              <a16:creationId xmlns:a16="http://schemas.microsoft.com/office/drawing/2014/main" id="{00000000-0008-0000-04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2" name="Text Box 17">
          <a:extLst>
            <a:ext uri="{FF2B5EF4-FFF2-40B4-BE49-F238E27FC236}">
              <a16:creationId xmlns:a16="http://schemas.microsoft.com/office/drawing/2014/main" id="{00000000-0008-0000-04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3" name="Text Box 18">
          <a:extLst>
            <a:ext uri="{FF2B5EF4-FFF2-40B4-BE49-F238E27FC236}">
              <a16:creationId xmlns:a16="http://schemas.microsoft.com/office/drawing/2014/main" id="{00000000-0008-0000-04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4" name="Text Box 19">
          <a:extLst>
            <a:ext uri="{FF2B5EF4-FFF2-40B4-BE49-F238E27FC236}">
              <a16:creationId xmlns:a16="http://schemas.microsoft.com/office/drawing/2014/main" id="{00000000-0008-0000-04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5" name="Text Box 16">
          <a:extLst>
            <a:ext uri="{FF2B5EF4-FFF2-40B4-BE49-F238E27FC236}">
              <a16:creationId xmlns:a16="http://schemas.microsoft.com/office/drawing/2014/main" id="{00000000-0008-0000-04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6" name="Text Box 17">
          <a:extLst>
            <a:ext uri="{FF2B5EF4-FFF2-40B4-BE49-F238E27FC236}">
              <a16:creationId xmlns:a16="http://schemas.microsoft.com/office/drawing/2014/main" id="{00000000-0008-0000-04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7" name="Text Box 18">
          <a:extLst>
            <a:ext uri="{FF2B5EF4-FFF2-40B4-BE49-F238E27FC236}">
              <a16:creationId xmlns:a16="http://schemas.microsoft.com/office/drawing/2014/main" id="{00000000-0008-0000-04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8" name="Text Box 19">
          <a:extLst>
            <a:ext uri="{FF2B5EF4-FFF2-40B4-BE49-F238E27FC236}">
              <a16:creationId xmlns:a16="http://schemas.microsoft.com/office/drawing/2014/main" id="{00000000-0008-0000-04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9" name="Text Box 16">
          <a:extLst>
            <a:ext uri="{FF2B5EF4-FFF2-40B4-BE49-F238E27FC236}">
              <a16:creationId xmlns:a16="http://schemas.microsoft.com/office/drawing/2014/main" id="{00000000-0008-0000-04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0" name="Text Box 17">
          <a:extLst>
            <a:ext uri="{FF2B5EF4-FFF2-40B4-BE49-F238E27FC236}">
              <a16:creationId xmlns:a16="http://schemas.microsoft.com/office/drawing/2014/main" id="{00000000-0008-0000-04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1" name="Text Box 18">
          <a:extLst>
            <a:ext uri="{FF2B5EF4-FFF2-40B4-BE49-F238E27FC236}">
              <a16:creationId xmlns:a16="http://schemas.microsoft.com/office/drawing/2014/main" id="{00000000-0008-0000-04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2" name="Text Box 16">
          <a:extLst>
            <a:ext uri="{FF2B5EF4-FFF2-40B4-BE49-F238E27FC236}">
              <a16:creationId xmlns:a16="http://schemas.microsoft.com/office/drawing/2014/main" id="{00000000-0008-0000-04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3" name="Text Box 17">
          <a:extLst>
            <a:ext uri="{FF2B5EF4-FFF2-40B4-BE49-F238E27FC236}">
              <a16:creationId xmlns:a16="http://schemas.microsoft.com/office/drawing/2014/main" id="{00000000-0008-0000-04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4" name="Text Box 18">
          <a:extLst>
            <a:ext uri="{FF2B5EF4-FFF2-40B4-BE49-F238E27FC236}">
              <a16:creationId xmlns:a16="http://schemas.microsoft.com/office/drawing/2014/main" id="{00000000-0008-0000-04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5" name="Text Box 19">
          <a:extLst>
            <a:ext uri="{FF2B5EF4-FFF2-40B4-BE49-F238E27FC236}">
              <a16:creationId xmlns:a16="http://schemas.microsoft.com/office/drawing/2014/main" id="{00000000-0008-0000-04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6" name="Text Box 16">
          <a:extLst>
            <a:ext uri="{FF2B5EF4-FFF2-40B4-BE49-F238E27FC236}">
              <a16:creationId xmlns:a16="http://schemas.microsoft.com/office/drawing/2014/main" id="{00000000-0008-0000-04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7" name="Text Box 17">
          <a:extLst>
            <a:ext uri="{FF2B5EF4-FFF2-40B4-BE49-F238E27FC236}">
              <a16:creationId xmlns:a16="http://schemas.microsoft.com/office/drawing/2014/main" id="{00000000-0008-0000-04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8" name="Text Box 18">
          <a:extLst>
            <a:ext uri="{FF2B5EF4-FFF2-40B4-BE49-F238E27FC236}">
              <a16:creationId xmlns:a16="http://schemas.microsoft.com/office/drawing/2014/main" id="{00000000-0008-0000-04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9" name="Text Box 19">
          <a:extLst>
            <a:ext uri="{FF2B5EF4-FFF2-40B4-BE49-F238E27FC236}">
              <a16:creationId xmlns:a16="http://schemas.microsoft.com/office/drawing/2014/main" id="{00000000-0008-0000-04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0" name="Text Box 16">
          <a:extLst>
            <a:ext uri="{FF2B5EF4-FFF2-40B4-BE49-F238E27FC236}">
              <a16:creationId xmlns:a16="http://schemas.microsoft.com/office/drawing/2014/main" id="{00000000-0008-0000-04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1" name="Text Box 17">
          <a:extLst>
            <a:ext uri="{FF2B5EF4-FFF2-40B4-BE49-F238E27FC236}">
              <a16:creationId xmlns:a16="http://schemas.microsoft.com/office/drawing/2014/main" id="{00000000-0008-0000-04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2" name="Text Box 18">
          <a:extLst>
            <a:ext uri="{FF2B5EF4-FFF2-40B4-BE49-F238E27FC236}">
              <a16:creationId xmlns:a16="http://schemas.microsoft.com/office/drawing/2014/main" id="{00000000-0008-0000-04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3" name="Text Box 19">
          <a:extLst>
            <a:ext uri="{FF2B5EF4-FFF2-40B4-BE49-F238E27FC236}">
              <a16:creationId xmlns:a16="http://schemas.microsoft.com/office/drawing/2014/main" id="{00000000-0008-0000-04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4" name="Text Box 16">
          <a:extLst>
            <a:ext uri="{FF2B5EF4-FFF2-40B4-BE49-F238E27FC236}">
              <a16:creationId xmlns:a16="http://schemas.microsoft.com/office/drawing/2014/main" id="{00000000-0008-0000-04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5" name="Text Box 17">
          <a:extLst>
            <a:ext uri="{FF2B5EF4-FFF2-40B4-BE49-F238E27FC236}">
              <a16:creationId xmlns:a16="http://schemas.microsoft.com/office/drawing/2014/main" id="{00000000-0008-0000-04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6" name="Text Box 18">
          <a:extLst>
            <a:ext uri="{FF2B5EF4-FFF2-40B4-BE49-F238E27FC236}">
              <a16:creationId xmlns:a16="http://schemas.microsoft.com/office/drawing/2014/main" id="{00000000-0008-0000-04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7" name="Text Box 19">
          <a:extLst>
            <a:ext uri="{FF2B5EF4-FFF2-40B4-BE49-F238E27FC236}">
              <a16:creationId xmlns:a16="http://schemas.microsoft.com/office/drawing/2014/main" id="{00000000-0008-0000-04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8" name="Text Box 16">
          <a:extLst>
            <a:ext uri="{FF2B5EF4-FFF2-40B4-BE49-F238E27FC236}">
              <a16:creationId xmlns:a16="http://schemas.microsoft.com/office/drawing/2014/main" id="{00000000-0008-0000-0400-000014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9" name="Text Box 17">
          <a:extLst>
            <a:ext uri="{FF2B5EF4-FFF2-40B4-BE49-F238E27FC236}">
              <a16:creationId xmlns:a16="http://schemas.microsoft.com/office/drawing/2014/main" id="{00000000-0008-0000-0400-000015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0" name="Text Box 18">
          <a:extLst>
            <a:ext uri="{FF2B5EF4-FFF2-40B4-BE49-F238E27FC236}">
              <a16:creationId xmlns:a16="http://schemas.microsoft.com/office/drawing/2014/main" id="{00000000-0008-0000-0400-000016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1" name="Text Box 19">
          <a:extLst>
            <a:ext uri="{FF2B5EF4-FFF2-40B4-BE49-F238E27FC236}">
              <a16:creationId xmlns:a16="http://schemas.microsoft.com/office/drawing/2014/main" id="{00000000-0008-0000-0400-00001708000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2072" name="Text Box 15">
          <a:extLst>
            <a:ext uri="{FF2B5EF4-FFF2-40B4-BE49-F238E27FC236}">
              <a16:creationId xmlns:a16="http://schemas.microsoft.com/office/drawing/2014/main" id="{00000000-0008-0000-04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3" name="Text Box 16">
          <a:extLst>
            <a:ext uri="{FF2B5EF4-FFF2-40B4-BE49-F238E27FC236}">
              <a16:creationId xmlns:a16="http://schemas.microsoft.com/office/drawing/2014/main" id="{00000000-0008-0000-04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4" name="Text Box 17">
          <a:extLst>
            <a:ext uri="{FF2B5EF4-FFF2-40B4-BE49-F238E27FC236}">
              <a16:creationId xmlns:a16="http://schemas.microsoft.com/office/drawing/2014/main" id="{00000000-0008-0000-04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5" name="Text Box 18">
          <a:extLst>
            <a:ext uri="{FF2B5EF4-FFF2-40B4-BE49-F238E27FC236}">
              <a16:creationId xmlns:a16="http://schemas.microsoft.com/office/drawing/2014/main" id="{00000000-0008-0000-04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6" name="Text Box 19">
          <a:extLst>
            <a:ext uri="{FF2B5EF4-FFF2-40B4-BE49-F238E27FC236}">
              <a16:creationId xmlns:a16="http://schemas.microsoft.com/office/drawing/2014/main" id="{00000000-0008-0000-04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7" name="Text Box 16">
          <a:extLst>
            <a:ext uri="{FF2B5EF4-FFF2-40B4-BE49-F238E27FC236}">
              <a16:creationId xmlns:a16="http://schemas.microsoft.com/office/drawing/2014/main" id="{00000000-0008-0000-04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8" name="Text Box 17">
          <a:extLst>
            <a:ext uri="{FF2B5EF4-FFF2-40B4-BE49-F238E27FC236}">
              <a16:creationId xmlns:a16="http://schemas.microsoft.com/office/drawing/2014/main" id="{00000000-0008-0000-04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xdr:row>
      <xdr:rowOff>15875</xdr:rowOff>
    </xdr:from>
    <xdr:ext cx="95250" cy="171450"/>
    <xdr:sp macro="" textlink="">
      <xdr:nvSpPr>
        <xdr:cNvPr id="2079" name="Text Box 18">
          <a:extLst>
            <a:ext uri="{FF2B5EF4-FFF2-40B4-BE49-F238E27FC236}">
              <a16:creationId xmlns:a16="http://schemas.microsoft.com/office/drawing/2014/main" id="{00000000-0008-0000-04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0" name="Text Box 16">
          <a:extLst>
            <a:ext uri="{FF2B5EF4-FFF2-40B4-BE49-F238E27FC236}">
              <a16:creationId xmlns:a16="http://schemas.microsoft.com/office/drawing/2014/main" id="{00000000-0008-0000-04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1" name="Text Box 17">
          <a:extLst>
            <a:ext uri="{FF2B5EF4-FFF2-40B4-BE49-F238E27FC236}">
              <a16:creationId xmlns:a16="http://schemas.microsoft.com/office/drawing/2014/main" id="{00000000-0008-0000-04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2" name="Text Box 18">
          <a:extLst>
            <a:ext uri="{FF2B5EF4-FFF2-40B4-BE49-F238E27FC236}">
              <a16:creationId xmlns:a16="http://schemas.microsoft.com/office/drawing/2014/main" id="{00000000-0008-0000-04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3" name="Text Box 19">
          <a:extLst>
            <a:ext uri="{FF2B5EF4-FFF2-40B4-BE49-F238E27FC236}">
              <a16:creationId xmlns:a16="http://schemas.microsoft.com/office/drawing/2014/main" id="{00000000-0008-0000-04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4" name="Text Box 16">
          <a:extLst>
            <a:ext uri="{FF2B5EF4-FFF2-40B4-BE49-F238E27FC236}">
              <a16:creationId xmlns:a16="http://schemas.microsoft.com/office/drawing/2014/main" id="{00000000-0008-0000-04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56743"/>
    <xdr:sp macro="" textlink="">
      <xdr:nvSpPr>
        <xdr:cNvPr id="2145" name="Text Box 15">
          <a:extLst>
            <a:ext uri="{FF2B5EF4-FFF2-40B4-BE49-F238E27FC236}">
              <a16:creationId xmlns:a16="http://schemas.microsoft.com/office/drawing/2014/main" id="{00000000-0008-0000-04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2146" name="Text Box 15">
          <a:extLst>
            <a:ext uri="{FF2B5EF4-FFF2-40B4-BE49-F238E27FC236}">
              <a16:creationId xmlns:a16="http://schemas.microsoft.com/office/drawing/2014/main" id="{00000000-0008-0000-04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2147" name="Text Box 15">
          <a:extLst>
            <a:ext uri="{FF2B5EF4-FFF2-40B4-BE49-F238E27FC236}">
              <a16:creationId xmlns:a16="http://schemas.microsoft.com/office/drawing/2014/main" id="{00000000-0008-0000-0400-000063080000}"/>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2148" name="Text Box 15">
          <a:extLst>
            <a:ext uri="{FF2B5EF4-FFF2-40B4-BE49-F238E27FC236}">
              <a16:creationId xmlns:a16="http://schemas.microsoft.com/office/drawing/2014/main" id="{00000000-0008-0000-04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2149" name="Text Box 15">
          <a:extLst>
            <a:ext uri="{FF2B5EF4-FFF2-40B4-BE49-F238E27FC236}">
              <a16:creationId xmlns:a16="http://schemas.microsoft.com/office/drawing/2014/main" id="{00000000-0008-0000-04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2150" name="Text Box 15">
          <a:extLst>
            <a:ext uri="{FF2B5EF4-FFF2-40B4-BE49-F238E27FC236}">
              <a16:creationId xmlns:a16="http://schemas.microsoft.com/office/drawing/2014/main" id="{00000000-0008-0000-04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1" name="Text Box 16">
          <a:extLst>
            <a:ext uri="{FF2B5EF4-FFF2-40B4-BE49-F238E27FC236}">
              <a16:creationId xmlns:a16="http://schemas.microsoft.com/office/drawing/2014/main" id="{00000000-0008-0000-04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2" name="Text Box 17">
          <a:extLst>
            <a:ext uri="{FF2B5EF4-FFF2-40B4-BE49-F238E27FC236}">
              <a16:creationId xmlns:a16="http://schemas.microsoft.com/office/drawing/2014/main" id="{00000000-0008-0000-04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3" name="Text Box 18">
          <a:extLst>
            <a:ext uri="{FF2B5EF4-FFF2-40B4-BE49-F238E27FC236}">
              <a16:creationId xmlns:a16="http://schemas.microsoft.com/office/drawing/2014/main" id="{00000000-0008-0000-04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4" name="Text Box 19">
          <a:extLst>
            <a:ext uri="{FF2B5EF4-FFF2-40B4-BE49-F238E27FC236}">
              <a16:creationId xmlns:a16="http://schemas.microsoft.com/office/drawing/2014/main" id="{00000000-0008-0000-04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5" name="Text Box 16">
          <a:extLst>
            <a:ext uri="{FF2B5EF4-FFF2-40B4-BE49-F238E27FC236}">
              <a16:creationId xmlns:a16="http://schemas.microsoft.com/office/drawing/2014/main" id="{00000000-0008-0000-04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6" name="Text Box 17">
          <a:extLst>
            <a:ext uri="{FF2B5EF4-FFF2-40B4-BE49-F238E27FC236}">
              <a16:creationId xmlns:a16="http://schemas.microsoft.com/office/drawing/2014/main" id="{00000000-0008-0000-04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7" name="Text Box 18">
          <a:extLst>
            <a:ext uri="{FF2B5EF4-FFF2-40B4-BE49-F238E27FC236}">
              <a16:creationId xmlns:a16="http://schemas.microsoft.com/office/drawing/2014/main" id="{00000000-0008-0000-04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8" name="Text Box 19">
          <a:extLst>
            <a:ext uri="{FF2B5EF4-FFF2-40B4-BE49-F238E27FC236}">
              <a16:creationId xmlns:a16="http://schemas.microsoft.com/office/drawing/2014/main" id="{00000000-0008-0000-04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59" name="Text Box 16">
          <a:extLst>
            <a:ext uri="{FF2B5EF4-FFF2-40B4-BE49-F238E27FC236}">
              <a16:creationId xmlns:a16="http://schemas.microsoft.com/office/drawing/2014/main" id="{00000000-0008-0000-04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0" name="Text Box 17">
          <a:extLst>
            <a:ext uri="{FF2B5EF4-FFF2-40B4-BE49-F238E27FC236}">
              <a16:creationId xmlns:a16="http://schemas.microsoft.com/office/drawing/2014/main" id="{00000000-0008-0000-04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1" name="Text Box 18">
          <a:extLst>
            <a:ext uri="{FF2B5EF4-FFF2-40B4-BE49-F238E27FC236}">
              <a16:creationId xmlns:a16="http://schemas.microsoft.com/office/drawing/2014/main" id="{00000000-0008-0000-04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2" name="Text Box 19">
          <a:extLst>
            <a:ext uri="{FF2B5EF4-FFF2-40B4-BE49-F238E27FC236}">
              <a16:creationId xmlns:a16="http://schemas.microsoft.com/office/drawing/2014/main" id="{00000000-0008-0000-04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63" name="Text Box 15">
          <a:extLst>
            <a:ext uri="{FF2B5EF4-FFF2-40B4-BE49-F238E27FC236}">
              <a16:creationId xmlns:a16="http://schemas.microsoft.com/office/drawing/2014/main" id="{00000000-0008-0000-04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4" name="Text Box 16">
          <a:extLst>
            <a:ext uri="{FF2B5EF4-FFF2-40B4-BE49-F238E27FC236}">
              <a16:creationId xmlns:a16="http://schemas.microsoft.com/office/drawing/2014/main" id="{00000000-0008-0000-04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5" name="Text Box 17">
          <a:extLst>
            <a:ext uri="{FF2B5EF4-FFF2-40B4-BE49-F238E27FC236}">
              <a16:creationId xmlns:a16="http://schemas.microsoft.com/office/drawing/2014/main" id="{00000000-0008-0000-04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6" name="Text Box 18">
          <a:extLst>
            <a:ext uri="{FF2B5EF4-FFF2-40B4-BE49-F238E27FC236}">
              <a16:creationId xmlns:a16="http://schemas.microsoft.com/office/drawing/2014/main" id="{00000000-0008-0000-04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7" name="Text Box 19">
          <a:extLst>
            <a:ext uri="{FF2B5EF4-FFF2-40B4-BE49-F238E27FC236}">
              <a16:creationId xmlns:a16="http://schemas.microsoft.com/office/drawing/2014/main" id="{00000000-0008-0000-04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2168" name="Text Box 15">
          <a:extLst>
            <a:ext uri="{FF2B5EF4-FFF2-40B4-BE49-F238E27FC236}">
              <a16:creationId xmlns:a16="http://schemas.microsoft.com/office/drawing/2014/main" id="{00000000-0008-0000-04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69" name="Text Box 16">
          <a:extLst>
            <a:ext uri="{FF2B5EF4-FFF2-40B4-BE49-F238E27FC236}">
              <a16:creationId xmlns:a16="http://schemas.microsoft.com/office/drawing/2014/main" id="{00000000-0008-0000-04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0" name="Text Box 17">
          <a:extLst>
            <a:ext uri="{FF2B5EF4-FFF2-40B4-BE49-F238E27FC236}">
              <a16:creationId xmlns:a16="http://schemas.microsoft.com/office/drawing/2014/main" id="{00000000-0008-0000-04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1" name="Text Box 18">
          <a:extLst>
            <a:ext uri="{FF2B5EF4-FFF2-40B4-BE49-F238E27FC236}">
              <a16:creationId xmlns:a16="http://schemas.microsoft.com/office/drawing/2014/main" id="{00000000-0008-0000-04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2" name="Text Box 16">
          <a:extLst>
            <a:ext uri="{FF2B5EF4-FFF2-40B4-BE49-F238E27FC236}">
              <a16:creationId xmlns:a16="http://schemas.microsoft.com/office/drawing/2014/main" id="{00000000-0008-0000-04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3" name="Text Box 17">
          <a:extLst>
            <a:ext uri="{FF2B5EF4-FFF2-40B4-BE49-F238E27FC236}">
              <a16:creationId xmlns:a16="http://schemas.microsoft.com/office/drawing/2014/main" id="{00000000-0008-0000-04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4" name="Text Box 18">
          <a:extLst>
            <a:ext uri="{FF2B5EF4-FFF2-40B4-BE49-F238E27FC236}">
              <a16:creationId xmlns:a16="http://schemas.microsoft.com/office/drawing/2014/main" id="{00000000-0008-0000-04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5" name="Text Box 19">
          <a:extLst>
            <a:ext uri="{FF2B5EF4-FFF2-40B4-BE49-F238E27FC236}">
              <a16:creationId xmlns:a16="http://schemas.microsoft.com/office/drawing/2014/main" id="{00000000-0008-0000-04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6" name="Text Box 16">
          <a:extLst>
            <a:ext uri="{FF2B5EF4-FFF2-40B4-BE49-F238E27FC236}">
              <a16:creationId xmlns:a16="http://schemas.microsoft.com/office/drawing/2014/main" id="{00000000-0008-0000-04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7" name="Text Box 17">
          <a:extLst>
            <a:ext uri="{FF2B5EF4-FFF2-40B4-BE49-F238E27FC236}">
              <a16:creationId xmlns:a16="http://schemas.microsoft.com/office/drawing/2014/main" id="{00000000-0008-0000-04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8" name="Text Box 18">
          <a:extLst>
            <a:ext uri="{FF2B5EF4-FFF2-40B4-BE49-F238E27FC236}">
              <a16:creationId xmlns:a16="http://schemas.microsoft.com/office/drawing/2014/main" id="{00000000-0008-0000-04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179" name="Text Box 15">
          <a:extLst>
            <a:ext uri="{FF2B5EF4-FFF2-40B4-BE49-F238E27FC236}">
              <a16:creationId xmlns:a16="http://schemas.microsoft.com/office/drawing/2014/main" id="{00000000-0008-0000-04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0" name="Text Box 16">
          <a:extLst>
            <a:ext uri="{FF2B5EF4-FFF2-40B4-BE49-F238E27FC236}">
              <a16:creationId xmlns:a16="http://schemas.microsoft.com/office/drawing/2014/main" id="{00000000-0008-0000-04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1" name="Text Box 17">
          <a:extLst>
            <a:ext uri="{FF2B5EF4-FFF2-40B4-BE49-F238E27FC236}">
              <a16:creationId xmlns:a16="http://schemas.microsoft.com/office/drawing/2014/main" id="{00000000-0008-0000-04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2" name="Text Box 18">
          <a:extLst>
            <a:ext uri="{FF2B5EF4-FFF2-40B4-BE49-F238E27FC236}">
              <a16:creationId xmlns:a16="http://schemas.microsoft.com/office/drawing/2014/main" id="{00000000-0008-0000-04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3" name="Text Box 19">
          <a:extLst>
            <a:ext uri="{FF2B5EF4-FFF2-40B4-BE49-F238E27FC236}">
              <a16:creationId xmlns:a16="http://schemas.microsoft.com/office/drawing/2014/main" id="{00000000-0008-0000-04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4" name="Text Box 16">
          <a:extLst>
            <a:ext uri="{FF2B5EF4-FFF2-40B4-BE49-F238E27FC236}">
              <a16:creationId xmlns:a16="http://schemas.microsoft.com/office/drawing/2014/main" id="{00000000-0008-0000-04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5" name="Text Box 17">
          <a:extLst>
            <a:ext uri="{FF2B5EF4-FFF2-40B4-BE49-F238E27FC236}">
              <a16:creationId xmlns:a16="http://schemas.microsoft.com/office/drawing/2014/main" id="{00000000-0008-0000-04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6" name="Text Box 18">
          <a:extLst>
            <a:ext uri="{FF2B5EF4-FFF2-40B4-BE49-F238E27FC236}">
              <a16:creationId xmlns:a16="http://schemas.microsoft.com/office/drawing/2014/main" id="{00000000-0008-0000-04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7" name="Text Box 19">
          <a:extLst>
            <a:ext uri="{FF2B5EF4-FFF2-40B4-BE49-F238E27FC236}">
              <a16:creationId xmlns:a16="http://schemas.microsoft.com/office/drawing/2014/main" id="{00000000-0008-0000-04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8" name="Text Box 16">
          <a:extLst>
            <a:ext uri="{FF2B5EF4-FFF2-40B4-BE49-F238E27FC236}">
              <a16:creationId xmlns:a16="http://schemas.microsoft.com/office/drawing/2014/main" id="{00000000-0008-0000-04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9" name="Text Box 17">
          <a:extLst>
            <a:ext uri="{FF2B5EF4-FFF2-40B4-BE49-F238E27FC236}">
              <a16:creationId xmlns:a16="http://schemas.microsoft.com/office/drawing/2014/main" id="{00000000-0008-0000-04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0" name="Text Box 18">
          <a:extLst>
            <a:ext uri="{FF2B5EF4-FFF2-40B4-BE49-F238E27FC236}">
              <a16:creationId xmlns:a16="http://schemas.microsoft.com/office/drawing/2014/main" id="{00000000-0008-0000-04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1" name="Text Box 19">
          <a:extLst>
            <a:ext uri="{FF2B5EF4-FFF2-40B4-BE49-F238E27FC236}">
              <a16:creationId xmlns:a16="http://schemas.microsoft.com/office/drawing/2014/main" id="{00000000-0008-0000-04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92" name="Text Box 15">
          <a:extLst>
            <a:ext uri="{FF2B5EF4-FFF2-40B4-BE49-F238E27FC236}">
              <a16:creationId xmlns:a16="http://schemas.microsoft.com/office/drawing/2014/main" id="{00000000-0008-0000-04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3" name="Text Box 16">
          <a:extLst>
            <a:ext uri="{FF2B5EF4-FFF2-40B4-BE49-F238E27FC236}">
              <a16:creationId xmlns:a16="http://schemas.microsoft.com/office/drawing/2014/main" id="{00000000-0008-0000-04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4" name="Text Box 17">
          <a:extLst>
            <a:ext uri="{FF2B5EF4-FFF2-40B4-BE49-F238E27FC236}">
              <a16:creationId xmlns:a16="http://schemas.microsoft.com/office/drawing/2014/main" id="{00000000-0008-0000-04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5" name="Text Box 18">
          <a:extLst>
            <a:ext uri="{FF2B5EF4-FFF2-40B4-BE49-F238E27FC236}">
              <a16:creationId xmlns:a16="http://schemas.microsoft.com/office/drawing/2014/main" id="{00000000-0008-0000-04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6" name="Text Box 19">
          <a:extLst>
            <a:ext uri="{FF2B5EF4-FFF2-40B4-BE49-F238E27FC236}">
              <a16:creationId xmlns:a16="http://schemas.microsoft.com/office/drawing/2014/main" id="{00000000-0008-0000-04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7" name="Text Box 16">
          <a:extLst>
            <a:ext uri="{FF2B5EF4-FFF2-40B4-BE49-F238E27FC236}">
              <a16:creationId xmlns:a16="http://schemas.microsoft.com/office/drawing/2014/main" id="{00000000-0008-0000-04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8" name="Text Box 17">
          <a:extLst>
            <a:ext uri="{FF2B5EF4-FFF2-40B4-BE49-F238E27FC236}">
              <a16:creationId xmlns:a16="http://schemas.microsoft.com/office/drawing/2014/main" id="{00000000-0008-0000-04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199" name="Text Box 18">
          <a:extLst>
            <a:ext uri="{FF2B5EF4-FFF2-40B4-BE49-F238E27FC236}">
              <a16:creationId xmlns:a16="http://schemas.microsoft.com/office/drawing/2014/main" id="{00000000-0008-0000-04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0" name="Text Box 16">
          <a:extLst>
            <a:ext uri="{FF2B5EF4-FFF2-40B4-BE49-F238E27FC236}">
              <a16:creationId xmlns:a16="http://schemas.microsoft.com/office/drawing/2014/main" id="{00000000-0008-0000-04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1" name="Text Box 17">
          <a:extLst>
            <a:ext uri="{FF2B5EF4-FFF2-40B4-BE49-F238E27FC236}">
              <a16:creationId xmlns:a16="http://schemas.microsoft.com/office/drawing/2014/main" id="{00000000-0008-0000-04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2" name="Text Box 18">
          <a:extLst>
            <a:ext uri="{FF2B5EF4-FFF2-40B4-BE49-F238E27FC236}">
              <a16:creationId xmlns:a16="http://schemas.microsoft.com/office/drawing/2014/main" id="{00000000-0008-0000-04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3" name="Text Box 19">
          <a:extLst>
            <a:ext uri="{FF2B5EF4-FFF2-40B4-BE49-F238E27FC236}">
              <a16:creationId xmlns:a16="http://schemas.microsoft.com/office/drawing/2014/main" id="{00000000-0008-0000-04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4" name="Text Box 16">
          <a:extLst>
            <a:ext uri="{FF2B5EF4-FFF2-40B4-BE49-F238E27FC236}">
              <a16:creationId xmlns:a16="http://schemas.microsoft.com/office/drawing/2014/main" id="{00000000-0008-0000-04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2205" name="Text Box 15">
          <a:extLst>
            <a:ext uri="{FF2B5EF4-FFF2-40B4-BE49-F238E27FC236}">
              <a16:creationId xmlns:a16="http://schemas.microsoft.com/office/drawing/2014/main" id="{00000000-0008-0000-04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06" name="Text Box 15">
          <a:extLst>
            <a:ext uri="{FF2B5EF4-FFF2-40B4-BE49-F238E27FC236}">
              <a16:creationId xmlns:a16="http://schemas.microsoft.com/office/drawing/2014/main" id="{00000000-0008-0000-04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07" name="Text Box 15">
          <a:extLst>
            <a:ext uri="{FF2B5EF4-FFF2-40B4-BE49-F238E27FC236}">
              <a16:creationId xmlns:a16="http://schemas.microsoft.com/office/drawing/2014/main" id="{00000000-0008-0000-0400-00009F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08" name="Text Box 15">
          <a:extLst>
            <a:ext uri="{FF2B5EF4-FFF2-40B4-BE49-F238E27FC236}">
              <a16:creationId xmlns:a16="http://schemas.microsoft.com/office/drawing/2014/main" id="{00000000-0008-0000-04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09" name="Text Box 15">
          <a:extLst>
            <a:ext uri="{FF2B5EF4-FFF2-40B4-BE49-F238E27FC236}">
              <a16:creationId xmlns:a16="http://schemas.microsoft.com/office/drawing/2014/main" id="{00000000-0008-0000-04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210" name="Text Box 15">
          <a:extLst>
            <a:ext uri="{FF2B5EF4-FFF2-40B4-BE49-F238E27FC236}">
              <a16:creationId xmlns:a16="http://schemas.microsoft.com/office/drawing/2014/main" id="{00000000-0008-0000-04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1" name="Text Box 16">
          <a:extLst>
            <a:ext uri="{FF2B5EF4-FFF2-40B4-BE49-F238E27FC236}">
              <a16:creationId xmlns:a16="http://schemas.microsoft.com/office/drawing/2014/main" id="{00000000-0008-0000-04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2" name="Text Box 17">
          <a:extLst>
            <a:ext uri="{FF2B5EF4-FFF2-40B4-BE49-F238E27FC236}">
              <a16:creationId xmlns:a16="http://schemas.microsoft.com/office/drawing/2014/main" id="{00000000-0008-0000-04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3" name="Text Box 18">
          <a:extLst>
            <a:ext uri="{FF2B5EF4-FFF2-40B4-BE49-F238E27FC236}">
              <a16:creationId xmlns:a16="http://schemas.microsoft.com/office/drawing/2014/main" id="{00000000-0008-0000-04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4" name="Text Box 19">
          <a:extLst>
            <a:ext uri="{FF2B5EF4-FFF2-40B4-BE49-F238E27FC236}">
              <a16:creationId xmlns:a16="http://schemas.microsoft.com/office/drawing/2014/main" id="{00000000-0008-0000-04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5" name="Text Box 16">
          <a:extLst>
            <a:ext uri="{FF2B5EF4-FFF2-40B4-BE49-F238E27FC236}">
              <a16:creationId xmlns:a16="http://schemas.microsoft.com/office/drawing/2014/main" id="{00000000-0008-0000-04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6" name="Text Box 17">
          <a:extLst>
            <a:ext uri="{FF2B5EF4-FFF2-40B4-BE49-F238E27FC236}">
              <a16:creationId xmlns:a16="http://schemas.microsoft.com/office/drawing/2014/main" id="{00000000-0008-0000-04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7" name="Text Box 18">
          <a:extLst>
            <a:ext uri="{FF2B5EF4-FFF2-40B4-BE49-F238E27FC236}">
              <a16:creationId xmlns:a16="http://schemas.microsoft.com/office/drawing/2014/main" id="{00000000-0008-0000-04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8" name="Text Box 19">
          <a:extLst>
            <a:ext uri="{FF2B5EF4-FFF2-40B4-BE49-F238E27FC236}">
              <a16:creationId xmlns:a16="http://schemas.microsoft.com/office/drawing/2014/main" id="{00000000-0008-0000-04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19" name="Text Box 16">
          <a:extLst>
            <a:ext uri="{FF2B5EF4-FFF2-40B4-BE49-F238E27FC236}">
              <a16:creationId xmlns:a16="http://schemas.microsoft.com/office/drawing/2014/main" id="{00000000-0008-0000-04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0" name="Text Box 17">
          <a:extLst>
            <a:ext uri="{FF2B5EF4-FFF2-40B4-BE49-F238E27FC236}">
              <a16:creationId xmlns:a16="http://schemas.microsoft.com/office/drawing/2014/main" id="{00000000-0008-0000-04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1" name="Text Box 18">
          <a:extLst>
            <a:ext uri="{FF2B5EF4-FFF2-40B4-BE49-F238E27FC236}">
              <a16:creationId xmlns:a16="http://schemas.microsoft.com/office/drawing/2014/main" id="{00000000-0008-0000-04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2" name="Text Box 19">
          <a:extLst>
            <a:ext uri="{FF2B5EF4-FFF2-40B4-BE49-F238E27FC236}">
              <a16:creationId xmlns:a16="http://schemas.microsoft.com/office/drawing/2014/main" id="{00000000-0008-0000-04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23" name="Text Box 15">
          <a:extLst>
            <a:ext uri="{FF2B5EF4-FFF2-40B4-BE49-F238E27FC236}">
              <a16:creationId xmlns:a16="http://schemas.microsoft.com/office/drawing/2014/main" id="{00000000-0008-0000-04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4" name="Text Box 16">
          <a:extLst>
            <a:ext uri="{FF2B5EF4-FFF2-40B4-BE49-F238E27FC236}">
              <a16:creationId xmlns:a16="http://schemas.microsoft.com/office/drawing/2014/main" id="{00000000-0008-0000-04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5" name="Text Box 17">
          <a:extLst>
            <a:ext uri="{FF2B5EF4-FFF2-40B4-BE49-F238E27FC236}">
              <a16:creationId xmlns:a16="http://schemas.microsoft.com/office/drawing/2014/main" id="{00000000-0008-0000-04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6" name="Text Box 18">
          <a:extLst>
            <a:ext uri="{FF2B5EF4-FFF2-40B4-BE49-F238E27FC236}">
              <a16:creationId xmlns:a16="http://schemas.microsoft.com/office/drawing/2014/main" id="{00000000-0008-0000-04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7" name="Text Box 19">
          <a:extLst>
            <a:ext uri="{FF2B5EF4-FFF2-40B4-BE49-F238E27FC236}">
              <a16:creationId xmlns:a16="http://schemas.microsoft.com/office/drawing/2014/main" id="{00000000-0008-0000-04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8" name="Text Box 16">
          <a:extLst>
            <a:ext uri="{FF2B5EF4-FFF2-40B4-BE49-F238E27FC236}">
              <a16:creationId xmlns:a16="http://schemas.microsoft.com/office/drawing/2014/main" id="{00000000-0008-0000-04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9" name="Text Box 17">
          <a:extLst>
            <a:ext uri="{FF2B5EF4-FFF2-40B4-BE49-F238E27FC236}">
              <a16:creationId xmlns:a16="http://schemas.microsoft.com/office/drawing/2014/main" id="{00000000-0008-0000-04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30" name="Text Box 18">
          <a:extLst>
            <a:ext uri="{FF2B5EF4-FFF2-40B4-BE49-F238E27FC236}">
              <a16:creationId xmlns:a16="http://schemas.microsoft.com/office/drawing/2014/main" id="{00000000-0008-0000-04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1" name="Text Box 16">
          <a:extLst>
            <a:ext uri="{FF2B5EF4-FFF2-40B4-BE49-F238E27FC236}">
              <a16:creationId xmlns:a16="http://schemas.microsoft.com/office/drawing/2014/main" id="{00000000-0008-0000-04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2" name="Text Box 17">
          <a:extLst>
            <a:ext uri="{FF2B5EF4-FFF2-40B4-BE49-F238E27FC236}">
              <a16:creationId xmlns:a16="http://schemas.microsoft.com/office/drawing/2014/main" id="{00000000-0008-0000-04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3" name="Text Box 18">
          <a:extLst>
            <a:ext uri="{FF2B5EF4-FFF2-40B4-BE49-F238E27FC236}">
              <a16:creationId xmlns:a16="http://schemas.microsoft.com/office/drawing/2014/main" id="{00000000-0008-0000-04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4" name="Text Box 19">
          <a:extLst>
            <a:ext uri="{FF2B5EF4-FFF2-40B4-BE49-F238E27FC236}">
              <a16:creationId xmlns:a16="http://schemas.microsoft.com/office/drawing/2014/main" id="{00000000-0008-0000-04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5" name="Text Box 16">
          <a:extLst>
            <a:ext uri="{FF2B5EF4-FFF2-40B4-BE49-F238E27FC236}">
              <a16:creationId xmlns:a16="http://schemas.microsoft.com/office/drawing/2014/main" id="{00000000-0008-0000-04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6" name="Text Box 17">
          <a:extLst>
            <a:ext uri="{FF2B5EF4-FFF2-40B4-BE49-F238E27FC236}">
              <a16:creationId xmlns:a16="http://schemas.microsoft.com/office/drawing/2014/main" id="{00000000-0008-0000-04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7" name="Text Box 18">
          <a:extLst>
            <a:ext uri="{FF2B5EF4-FFF2-40B4-BE49-F238E27FC236}">
              <a16:creationId xmlns:a16="http://schemas.microsoft.com/office/drawing/2014/main" id="{00000000-0008-0000-04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8" name="Text Box 19">
          <a:extLst>
            <a:ext uri="{FF2B5EF4-FFF2-40B4-BE49-F238E27FC236}">
              <a16:creationId xmlns:a16="http://schemas.microsoft.com/office/drawing/2014/main" id="{00000000-0008-0000-04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239" name="Text Box 15">
          <a:extLst>
            <a:ext uri="{FF2B5EF4-FFF2-40B4-BE49-F238E27FC236}">
              <a16:creationId xmlns:a16="http://schemas.microsoft.com/office/drawing/2014/main" id="{00000000-0008-0000-04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40" name="Text Box 15">
          <a:extLst>
            <a:ext uri="{FF2B5EF4-FFF2-40B4-BE49-F238E27FC236}">
              <a16:creationId xmlns:a16="http://schemas.microsoft.com/office/drawing/2014/main" id="{00000000-0008-0000-04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41" name="Text Box 15">
          <a:extLst>
            <a:ext uri="{FF2B5EF4-FFF2-40B4-BE49-F238E27FC236}">
              <a16:creationId xmlns:a16="http://schemas.microsoft.com/office/drawing/2014/main" id="{00000000-0008-0000-0400-0000C1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42" name="Text Box 15">
          <a:extLst>
            <a:ext uri="{FF2B5EF4-FFF2-40B4-BE49-F238E27FC236}">
              <a16:creationId xmlns:a16="http://schemas.microsoft.com/office/drawing/2014/main" id="{00000000-0008-0000-04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43" name="Text Box 15">
          <a:extLst>
            <a:ext uri="{FF2B5EF4-FFF2-40B4-BE49-F238E27FC236}">
              <a16:creationId xmlns:a16="http://schemas.microsoft.com/office/drawing/2014/main" id="{00000000-0008-0000-04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244" name="Text Box 15">
          <a:extLst>
            <a:ext uri="{FF2B5EF4-FFF2-40B4-BE49-F238E27FC236}">
              <a16:creationId xmlns:a16="http://schemas.microsoft.com/office/drawing/2014/main" id="{00000000-0008-0000-04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5" name="Text Box 16">
          <a:extLst>
            <a:ext uri="{FF2B5EF4-FFF2-40B4-BE49-F238E27FC236}">
              <a16:creationId xmlns:a16="http://schemas.microsoft.com/office/drawing/2014/main" id="{00000000-0008-0000-04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6" name="Text Box 17">
          <a:extLst>
            <a:ext uri="{FF2B5EF4-FFF2-40B4-BE49-F238E27FC236}">
              <a16:creationId xmlns:a16="http://schemas.microsoft.com/office/drawing/2014/main" id="{00000000-0008-0000-04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7" name="Text Box 18">
          <a:extLst>
            <a:ext uri="{FF2B5EF4-FFF2-40B4-BE49-F238E27FC236}">
              <a16:creationId xmlns:a16="http://schemas.microsoft.com/office/drawing/2014/main" id="{00000000-0008-0000-04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8" name="Text Box 19">
          <a:extLst>
            <a:ext uri="{FF2B5EF4-FFF2-40B4-BE49-F238E27FC236}">
              <a16:creationId xmlns:a16="http://schemas.microsoft.com/office/drawing/2014/main" id="{00000000-0008-0000-04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49" name="Text Box 16">
          <a:extLst>
            <a:ext uri="{FF2B5EF4-FFF2-40B4-BE49-F238E27FC236}">
              <a16:creationId xmlns:a16="http://schemas.microsoft.com/office/drawing/2014/main" id="{00000000-0008-0000-04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0" name="Text Box 17">
          <a:extLst>
            <a:ext uri="{FF2B5EF4-FFF2-40B4-BE49-F238E27FC236}">
              <a16:creationId xmlns:a16="http://schemas.microsoft.com/office/drawing/2014/main" id="{00000000-0008-0000-04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1" name="Text Box 18">
          <a:extLst>
            <a:ext uri="{FF2B5EF4-FFF2-40B4-BE49-F238E27FC236}">
              <a16:creationId xmlns:a16="http://schemas.microsoft.com/office/drawing/2014/main" id="{00000000-0008-0000-04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2" name="Text Box 19">
          <a:extLst>
            <a:ext uri="{FF2B5EF4-FFF2-40B4-BE49-F238E27FC236}">
              <a16:creationId xmlns:a16="http://schemas.microsoft.com/office/drawing/2014/main" id="{00000000-0008-0000-04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3" name="Text Box 16">
          <a:extLst>
            <a:ext uri="{FF2B5EF4-FFF2-40B4-BE49-F238E27FC236}">
              <a16:creationId xmlns:a16="http://schemas.microsoft.com/office/drawing/2014/main" id="{00000000-0008-0000-04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4" name="Text Box 17">
          <a:extLst>
            <a:ext uri="{FF2B5EF4-FFF2-40B4-BE49-F238E27FC236}">
              <a16:creationId xmlns:a16="http://schemas.microsoft.com/office/drawing/2014/main" id="{00000000-0008-0000-04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5" name="Text Box 18">
          <a:extLst>
            <a:ext uri="{FF2B5EF4-FFF2-40B4-BE49-F238E27FC236}">
              <a16:creationId xmlns:a16="http://schemas.microsoft.com/office/drawing/2014/main" id="{00000000-0008-0000-04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6" name="Text Box 19">
          <a:extLst>
            <a:ext uri="{FF2B5EF4-FFF2-40B4-BE49-F238E27FC236}">
              <a16:creationId xmlns:a16="http://schemas.microsoft.com/office/drawing/2014/main" id="{00000000-0008-0000-04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57" name="Text Box 15">
          <a:extLst>
            <a:ext uri="{FF2B5EF4-FFF2-40B4-BE49-F238E27FC236}">
              <a16:creationId xmlns:a16="http://schemas.microsoft.com/office/drawing/2014/main" id="{00000000-0008-0000-04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8" name="Text Box 16">
          <a:extLst>
            <a:ext uri="{FF2B5EF4-FFF2-40B4-BE49-F238E27FC236}">
              <a16:creationId xmlns:a16="http://schemas.microsoft.com/office/drawing/2014/main" id="{00000000-0008-0000-04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9" name="Text Box 17">
          <a:extLst>
            <a:ext uri="{FF2B5EF4-FFF2-40B4-BE49-F238E27FC236}">
              <a16:creationId xmlns:a16="http://schemas.microsoft.com/office/drawing/2014/main" id="{00000000-0008-0000-04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0" name="Text Box 18">
          <a:extLst>
            <a:ext uri="{FF2B5EF4-FFF2-40B4-BE49-F238E27FC236}">
              <a16:creationId xmlns:a16="http://schemas.microsoft.com/office/drawing/2014/main" id="{00000000-0008-0000-04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1" name="Text Box 19">
          <a:extLst>
            <a:ext uri="{FF2B5EF4-FFF2-40B4-BE49-F238E27FC236}">
              <a16:creationId xmlns:a16="http://schemas.microsoft.com/office/drawing/2014/main" id="{00000000-0008-0000-04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62" name="Text Box 15">
          <a:extLst>
            <a:ext uri="{FF2B5EF4-FFF2-40B4-BE49-F238E27FC236}">
              <a16:creationId xmlns:a16="http://schemas.microsoft.com/office/drawing/2014/main" id="{00000000-0008-0000-04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3" name="Text Box 16">
          <a:extLst>
            <a:ext uri="{FF2B5EF4-FFF2-40B4-BE49-F238E27FC236}">
              <a16:creationId xmlns:a16="http://schemas.microsoft.com/office/drawing/2014/main" id="{00000000-0008-0000-04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4" name="Text Box 17">
          <a:extLst>
            <a:ext uri="{FF2B5EF4-FFF2-40B4-BE49-F238E27FC236}">
              <a16:creationId xmlns:a16="http://schemas.microsoft.com/office/drawing/2014/main" id="{00000000-0008-0000-04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5" name="Text Box 18">
          <a:extLst>
            <a:ext uri="{FF2B5EF4-FFF2-40B4-BE49-F238E27FC236}">
              <a16:creationId xmlns:a16="http://schemas.microsoft.com/office/drawing/2014/main" id="{00000000-0008-0000-04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6" name="Text Box 16">
          <a:extLst>
            <a:ext uri="{FF2B5EF4-FFF2-40B4-BE49-F238E27FC236}">
              <a16:creationId xmlns:a16="http://schemas.microsoft.com/office/drawing/2014/main" id="{00000000-0008-0000-04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7" name="Text Box 17">
          <a:extLst>
            <a:ext uri="{FF2B5EF4-FFF2-40B4-BE49-F238E27FC236}">
              <a16:creationId xmlns:a16="http://schemas.microsoft.com/office/drawing/2014/main" id="{00000000-0008-0000-04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8" name="Text Box 18">
          <a:extLst>
            <a:ext uri="{FF2B5EF4-FFF2-40B4-BE49-F238E27FC236}">
              <a16:creationId xmlns:a16="http://schemas.microsoft.com/office/drawing/2014/main" id="{00000000-0008-0000-04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9" name="Text Box 19">
          <a:extLst>
            <a:ext uri="{FF2B5EF4-FFF2-40B4-BE49-F238E27FC236}">
              <a16:creationId xmlns:a16="http://schemas.microsoft.com/office/drawing/2014/main" id="{00000000-0008-0000-04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0" name="Text Box 16">
          <a:extLst>
            <a:ext uri="{FF2B5EF4-FFF2-40B4-BE49-F238E27FC236}">
              <a16:creationId xmlns:a16="http://schemas.microsoft.com/office/drawing/2014/main" id="{00000000-0008-0000-04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1" name="Text Box 17">
          <a:extLst>
            <a:ext uri="{FF2B5EF4-FFF2-40B4-BE49-F238E27FC236}">
              <a16:creationId xmlns:a16="http://schemas.microsoft.com/office/drawing/2014/main" id="{00000000-0008-0000-04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2" name="Text Box 18">
          <a:extLst>
            <a:ext uri="{FF2B5EF4-FFF2-40B4-BE49-F238E27FC236}">
              <a16:creationId xmlns:a16="http://schemas.microsoft.com/office/drawing/2014/main" id="{00000000-0008-0000-04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273" name="Text Box 15">
          <a:extLst>
            <a:ext uri="{FF2B5EF4-FFF2-40B4-BE49-F238E27FC236}">
              <a16:creationId xmlns:a16="http://schemas.microsoft.com/office/drawing/2014/main" id="{00000000-0008-0000-04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4" name="Text Box 16">
          <a:extLst>
            <a:ext uri="{FF2B5EF4-FFF2-40B4-BE49-F238E27FC236}">
              <a16:creationId xmlns:a16="http://schemas.microsoft.com/office/drawing/2014/main" id="{00000000-0008-0000-04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5" name="Text Box 17">
          <a:extLst>
            <a:ext uri="{FF2B5EF4-FFF2-40B4-BE49-F238E27FC236}">
              <a16:creationId xmlns:a16="http://schemas.microsoft.com/office/drawing/2014/main" id="{00000000-0008-0000-04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6" name="Text Box 18">
          <a:extLst>
            <a:ext uri="{FF2B5EF4-FFF2-40B4-BE49-F238E27FC236}">
              <a16:creationId xmlns:a16="http://schemas.microsoft.com/office/drawing/2014/main" id="{00000000-0008-0000-04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7" name="Text Box 19">
          <a:extLst>
            <a:ext uri="{FF2B5EF4-FFF2-40B4-BE49-F238E27FC236}">
              <a16:creationId xmlns:a16="http://schemas.microsoft.com/office/drawing/2014/main" id="{00000000-0008-0000-04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8" name="Text Box 16">
          <a:extLst>
            <a:ext uri="{FF2B5EF4-FFF2-40B4-BE49-F238E27FC236}">
              <a16:creationId xmlns:a16="http://schemas.microsoft.com/office/drawing/2014/main" id="{00000000-0008-0000-04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9" name="Text Box 17">
          <a:extLst>
            <a:ext uri="{FF2B5EF4-FFF2-40B4-BE49-F238E27FC236}">
              <a16:creationId xmlns:a16="http://schemas.microsoft.com/office/drawing/2014/main" id="{00000000-0008-0000-04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0" name="Text Box 18">
          <a:extLst>
            <a:ext uri="{FF2B5EF4-FFF2-40B4-BE49-F238E27FC236}">
              <a16:creationId xmlns:a16="http://schemas.microsoft.com/office/drawing/2014/main" id="{00000000-0008-0000-04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1" name="Text Box 19">
          <a:extLst>
            <a:ext uri="{FF2B5EF4-FFF2-40B4-BE49-F238E27FC236}">
              <a16:creationId xmlns:a16="http://schemas.microsoft.com/office/drawing/2014/main" id="{00000000-0008-0000-04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2" name="Text Box 16">
          <a:extLst>
            <a:ext uri="{FF2B5EF4-FFF2-40B4-BE49-F238E27FC236}">
              <a16:creationId xmlns:a16="http://schemas.microsoft.com/office/drawing/2014/main" id="{00000000-0008-0000-04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3" name="Text Box 17">
          <a:extLst>
            <a:ext uri="{FF2B5EF4-FFF2-40B4-BE49-F238E27FC236}">
              <a16:creationId xmlns:a16="http://schemas.microsoft.com/office/drawing/2014/main" id="{00000000-0008-0000-04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4" name="Text Box 18">
          <a:extLst>
            <a:ext uri="{FF2B5EF4-FFF2-40B4-BE49-F238E27FC236}">
              <a16:creationId xmlns:a16="http://schemas.microsoft.com/office/drawing/2014/main" id="{00000000-0008-0000-04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5" name="Text Box 19">
          <a:extLst>
            <a:ext uri="{FF2B5EF4-FFF2-40B4-BE49-F238E27FC236}">
              <a16:creationId xmlns:a16="http://schemas.microsoft.com/office/drawing/2014/main" id="{00000000-0008-0000-04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86" name="Text Box 15">
          <a:extLst>
            <a:ext uri="{FF2B5EF4-FFF2-40B4-BE49-F238E27FC236}">
              <a16:creationId xmlns:a16="http://schemas.microsoft.com/office/drawing/2014/main" id="{00000000-0008-0000-04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7" name="Text Box 16">
          <a:extLst>
            <a:ext uri="{FF2B5EF4-FFF2-40B4-BE49-F238E27FC236}">
              <a16:creationId xmlns:a16="http://schemas.microsoft.com/office/drawing/2014/main" id="{00000000-0008-0000-04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8" name="Text Box 17">
          <a:extLst>
            <a:ext uri="{FF2B5EF4-FFF2-40B4-BE49-F238E27FC236}">
              <a16:creationId xmlns:a16="http://schemas.microsoft.com/office/drawing/2014/main" id="{00000000-0008-0000-04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9" name="Text Box 18">
          <a:extLst>
            <a:ext uri="{FF2B5EF4-FFF2-40B4-BE49-F238E27FC236}">
              <a16:creationId xmlns:a16="http://schemas.microsoft.com/office/drawing/2014/main" id="{00000000-0008-0000-04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90" name="Text Box 19">
          <a:extLst>
            <a:ext uri="{FF2B5EF4-FFF2-40B4-BE49-F238E27FC236}">
              <a16:creationId xmlns:a16="http://schemas.microsoft.com/office/drawing/2014/main" id="{00000000-0008-0000-04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1" name="Text Box 16">
          <a:extLst>
            <a:ext uri="{FF2B5EF4-FFF2-40B4-BE49-F238E27FC236}">
              <a16:creationId xmlns:a16="http://schemas.microsoft.com/office/drawing/2014/main" id="{00000000-0008-0000-04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2" name="Text Box 17">
          <a:extLst>
            <a:ext uri="{FF2B5EF4-FFF2-40B4-BE49-F238E27FC236}">
              <a16:creationId xmlns:a16="http://schemas.microsoft.com/office/drawing/2014/main" id="{00000000-0008-0000-04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22</xdr:row>
      <xdr:rowOff>15875</xdr:rowOff>
    </xdr:from>
    <xdr:ext cx="95250" cy="171450"/>
    <xdr:sp macro="" textlink="">
      <xdr:nvSpPr>
        <xdr:cNvPr id="2293" name="Text Box 18">
          <a:extLst>
            <a:ext uri="{FF2B5EF4-FFF2-40B4-BE49-F238E27FC236}">
              <a16:creationId xmlns:a16="http://schemas.microsoft.com/office/drawing/2014/main" id="{00000000-0008-0000-04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4" name="Text Box 16">
          <a:extLst>
            <a:ext uri="{FF2B5EF4-FFF2-40B4-BE49-F238E27FC236}">
              <a16:creationId xmlns:a16="http://schemas.microsoft.com/office/drawing/2014/main" id="{00000000-0008-0000-04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5" name="Text Box 17">
          <a:extLst>
            <a:ext uri="{FF2B5EF4-FFF2-40B4-BE49-F238E27FC236}">
              <a16:creationId xmlns:a16="http://schemas.microsoft.com/office/drawing/2014/main" id="{00000000-0008-0000-04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6" name="Text Box 18">
          <a:extLst>
            <a:ext uri="{FF2B5EF4-FFF2-40B4-BE49-F238E27FC236}">
              <a16:creationId xmlns:a16="http://schemas.microsoft.com/office/drawing/2014/main" id="{00000000-0008-0000-04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7" name="Text Box 19">
          <a:extLst>
            <a:ext uri="{FF2B5EF4-FFF2-40B4-BE49-F238E27FC236}">
              <a16:creationId xmlns:a16="http://schemas.microsoft.com/office/drawing/2014/main" id="{00000000-0008-0000-04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8" name="Text Box 16">
          <a:extLst>
            <a:ext uri="{FF2B5EF4-FFF2-40B4-BE49-F238E27FC236}">
              <a16:creationId xmlns:a16="http://schemas.microsoft.com/office/drawing/2014/main" id="{00000000-0008-0000-04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2299" name="Text Box 15">
          <a:extLst>
            <a:ext uri="{FF2B5EF4-FFF2-40B4-BE49-F238E27FC236}">
              <a16:creationId xmlns:a16="http://schemas.microsoft.com/office/drawing/2014/main" id="{00000000-0008-0000-04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00" name="Text Box 15">
          <a:extLst>
            <a:ext uri="{FF2B5EF4-FFF2-40B4-BE49-F238E27FC236}">
              <a16:creationId xmlns:a16="http://schemas.microsoft.com/office/drawing/2014/main" id="{00000000-0008-0000-04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01" name="Text Box 15">
          <a:extLst>
            <a:ext uri="{FF2B5EF4-FFF2-40B4-BE49-F238E27FC236}">
              <a16:creationId xmlns:a16="http://schemas.microsoft.com/office/drawing/2014/main" id="{00000000-0008-0000-0400-0000FD08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02" name="Text Box 15">
          <a:extLst>
            <a:ext uri="{FF2B5EF4-FFF2-40B4-BE49-F238E27FC236}">
              <a16:creationId xmlns:a16="http://schemas.microsoft.com/office/drawing/2014/main" id="{00000000-0008-0000-04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03" name="Text Box 15">
          <a:extLst>
            <a:ext uri="{FF2B5EF4-FFF2-40B4-BE49-F238E27FC236}">
              <a16:creationId xmlns:a16="http://schemas.microsoft.com/office/drawing/2014/main" id="{00000000-0008-0000-04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304" name="Text Box 15">
          <a:extLst>
            <a:ext uri="{FF2B5EF4-FFF2-40B4-BE49-F238E27FC236}">
              <a16:creationId xmlns:a16="http://schemas.microsoft.com/office/drawing/2014/main" id="{00000000-0008-0000-04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5" name="Text Box 16">
          <a:extLst>
            <a:ext uri="{FF2B5EF4-FFF2-40B4-BE49-F238E27FC236}">
              <a16:creationId xmlns:a16="http://schemas.microsoft.com/office/drawing/2014/main" id="{00000000-0008-0000-04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6" name="Text Box 17">
          <a:extLst>
            <a:ext uri="{FF2B5EF4-FFF2-40B4-BE49-F238E27FC236}">
              <a16:creationId xmlns:a16="http://schemas.microsoft.com/office/drawing/2014/main" id="{00000000-0008-0000-04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7" name="Text Box 18">
          <a:extLst>
            <a:ext uri="{FF2B5EF4-FFF2-40B4-BE49-F238E27FC236}">
              <a16:creationId xmlns:a16="http://schemas.microsoft.com/office/drawing/2014/main" id="{00000000-0008-0000-04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8" name="Text Box 19">
          <a:extLst>
            <a:ext uri="{FF2B5EF4-FFF2-40B4-BE49-F238E27FC236}">
              <a16:creationId xmlns:a16="http://schemas.microsoft.com/office/drawing/2014/main" id="{00000000-0008-0000-04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09" name="Text Box 16">
          <a:extLst>
            <a:ext uri="{FF2B5EF4-FFF2-40B4-BE49-F238E27FC236}">
              <a16:creationId xmlns:a16="http://schemas.microsoft.com/office/drawing/2014/main" id="{00000000-0008-0000-04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0" name="Text Box 17">
          <a:extLst>
            <a:ext uri="{FF2B5EF4-FFF2-40B4-BE49-F238E27FC236}">
              <a16:creationId xmlns:a16="http://schemas.microsoft.com/office/drawing/2014/main" id="{00000000-0008-0000-04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1" name="Text Box 18">
          <a:extLst>
            <a:ext uri="{FF2B5EF4-FFF2-40B4-BE49-F238E27FC236}">
              <a16:creationId xmlns:a16="http://schemas.microsoft.com/office/drawing/2014/main" id="{00000000-0008-0000-04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2" name="Text Box 19">
          <a:extLst>
            <a:ext uri="{FF2B5EF4-FFF2-40B4-BE49-F238E27FC236}">
              <a16:creationId xmlns:a16="http://schemas.microsoft.com/office/drawing/2014/main" id="{00000000-0008-0000-04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3" name="Text Box 16">
          <a:extLst>
            <a:ext uri="{FF2B5EF4-FFF2-40B4-BE49-F238E27FC236}">
              <a16:creationId xmlns:a16="http://schemas.microsoft.com/office/drawing/2014/main" id="{00000000-0008-0000-04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4" name="Text Box 17">
          <a:extLst>
            <a:ext uri="{FF2B5EF4-FFF2-40B4-BE49-F238E27FC236}">
              <a16:creationId xmlns:a16="http://schemas.microsoft.com/office/drawing/2014/main" id="{00000000-0008-0000-04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5" name="Text Box 18">
          <a:extLst>
            <a:ext uri="{FF2B5EF4-FFF2-40B4-BE49-F238E27FC236}">
              <a16:creationId xmlns:a16="http://schemas.microsoft.com/office/drawing/2014/main" id="{00000000-0008-0000-04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6" name="Text Box 19">
          <a:extLst>
            <a:ext uri="{FF2B5EF4-FFF2-40B4-BE49-F238E27FC236}">
              <a16:creationId xmlns:a16="http://schemas.microsoft.com/office/drawing/2014/main" id="{00000000-0008-0000-04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17" name="Text Box 15">
          <a:extLst>
            <a:ext uri="{FF2B5EF4-FFF2-40B4-BE49-F238E27FC236}">
              <a16:creationId xmlns:a16="http://schemas.microsoft.com/office/drawing/2014/main" id="{00000000-0008-0000-04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8" name="Text Box 16">
          <a:extLst>
            <a:ext uri="{FF2B5EF4-FFF2-40B4-BE49-F238E27FC236}">
              <a16:creationId xmlns:a16="http://schemas.microsoft.com/office/drawing/2014/main" id="{00000000-0008-0000-04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9" name="Text Box 17">
          <a:extLst>
            <a:ext uri="{FF2B5EF4-FFF2-40B4-BE49-F238E27FC236}">
              <a16:creationId xmlns:a16="http://schemas.microsoft.com/office/drawing/2014/main" id="{00000000-0008-0000-04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0" name="Text Box 18">
          <a:extLst>
            <a:ext uri="{FF2B5EF4-FFF2-40B4-BE49-F238E27FC236}">
              <a16:creationId xmlns:a16="http://schemas.microsoft.com/office/drawing/2014/main" id="{00000000-0008-0000-04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1" name="Text Box 19">
          <a:extLst>
            <a:ext uri="{FF2B5EF4-FFF2-40B4-BE49-F238E27FC236}">
              <a16:creationId xmlns:a16="http://schemas.microsoft.com/office/drawing/2014/main" id="{00000000-0008-0000-04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2" name="Text Box 16">
          <a:extLst>
            <a:ext uri="{FF2B5EF4-FFF2-40B4-BE49-F238E27FC236}">
              <a16:creationId xmlns:a16="http://schemas.microsoft.com/office/drawing/2014/main" id="{00000000-0008-0000-04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3" name="Text Box 17">
          <a:extLst>
            <a:ext uri="{FF2B5EF4-FFF2-40B4-BE49-F238E27FC236}">
              <a16:creationId xmlns:a16="http://schemas.microsoft.com/office/drawing/2014/main" id="{00000000-0008-0000-04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4" name="Text Box 18">
          <a:extLst>
            <a:ext uri="{FF2B5EF4-FFF2-40B4-BE49-F238E27FC236}">
              <a16:creationId xmlns:a16="http://schemas.microsoft.com/office/drawing/2014/main" id="{00000000-0008-0000-04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5" name="Text Box 16">
          <a:extLst>
            <a:ext uri="{FF2B5EF4-FFF2-40B4-BE49-F238E27FC236}">
              <a16:creationId xmlns:a16="http://schemas.microsoft.com/office/drawing/2014/main" id="{00000000-0008-0000-04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6" name="Text Box 17">
          <a:extLst>
            <a:ext uri="{FF2B5EF4-FFF2-40B4-BE49-F238E27FC236}">
              <a16:creationId xmlns:a16="http://schemas.microsoft.com/office/drawing/2014/main" id="{00000000-0008-0000-04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7" name="Text Box 18">
          <a:extLst>
            <a:ext uri="{FF2B5EF4-FFF2-40B4-BE49-F238E27FC236}">
              <a16:creationId xmlns:a16="http://schemas.microsoft.com/office/drawing/2014/main" id="{00000000-0008-0000-04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8" name="Text Box 19">
          <a:extLst>
            <a:ext uri="{FF2B5EF4-FFF2-40B4-BE49-F238E27FC236}">
              <a16:creationId xmlns:a16="http://schemas.microsoft.com/office/drawing/2014/main" id="{00000000-0008-0000-04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9" name="Text Box 16">
          <a:extLst>
            <a:ext uri="{FF2B5EF4-FFF2-40B4-BE49-F238E27FC236}">
              <a16:creationId xmlns:a16="http://schemas.microsoft.com/office/drawing/2014/main" id="{00000000-0008-0000-04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0" name="Text Box 17">
          <a:extLst>
            <a:ext uri="{FF2B5EF4-FFF2-40B4-BE49-F238E27FC236}">
              <a16:creationId xmlns:a16="http://schemas.microsoft.com/office/drawing/2014/main" id="{00000000-0008-0000-04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1" name="Text Box 18">
          <a:extLst>
            <a:ext uri="{FF2B5EF4-FFF2-40B4-BE49-F238E27FC236}">
              <a16:creationId xmlns:a16="http://schemas.microsoft.com/office/drawing/2014/main" id="{00000000-0008-0000-04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2" name="Text Box 19">
          <a:extLst>
            <a:ext uri="{FF2B5EF4-FFF2-40B4-BE49-F238E27FC236}">
              <a16:creationId xmlns:a16="http://schemas.microsoft.com/office/drawing/2014/main" id="{00000000-0008-0000-04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2333" name="Text Box 15">
          <a:extLst>
            <a:ext uri="{FF2B5EF4-FFF2-40B4-BE49-F238E27FC236}">
              <a16:creationId xmlns:a16="http://schemas.microsoft.com/office/drawing/2014/main" id="{00000000-0008-0000-04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34" name="Text Box 15">
          <a:extLst>
            <a:ext uri="{FF2B5EF4-FFF2-40B4-BE49-F238E27FC236}">
              <a16:creationId xmlns:a16="http://schemas.microsoft.com/office/drawing/2014/main" id="{00000000-0008-0000-04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35" name="Text Box 15">
          <a:extLst>
            <a:ext uri="{FF2B5EF4-FFF2-40B4-BE49-F238E27FC236}">
              <a16:creationId xmlns:a16="http://schemas.microsoft.com/office/drawing/2014/main" id="{00000000-0008-0000-0400-00001F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36" name="Text Box 15">
          <a:extLst>
            <a:ext uri="{FF2B5EF4-FFF2-40B4-BE49-F238E27FC236}">
              <a16:creationId xmlns:a16="http://schemas.microsoft.com/office/drawing/2014/main" id="{00000000-0008-0000-04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37" name="Text Box 15">
          <a:extLst>
            <a:ext uri="{FF2B5EF4-FFF2-40B4-BE49-F238E27FC236}">
              <a16:creationId xmlns:a16="http://schemas.microsoft.com/office/drawing/2014/main" id="{00000000-0008-0000-04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2338" name="Text Box 15">
          <a:extLst>
            <a:ext uri="{FF2B5EF4-FFF2-40B4-BE49-F238E27FC236}">
              <a16:creationId xmlns:a16="http://schemas.microsoft.com/office/drawing/2014/main" id="{00000000-0008-0000-04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39" name="Text Box 16">
          <a:extLst>
            <a:ext uri="{FF2B5EF4-FFF2-40B4-BE49-F238E27FC236}">
              <a16:creationId xmlns:a16="http://schemas.microsoft.com/office/drawing/2014/main" id="{00000000-0008-0000-04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0" name="Text Box 17">
          <a:extLst>
            <a:ext uri="{FF2B5EF4-FFF2-40B4-BE49-F238E27FC236}">
              <a16:creationId xmlns:a16="http://schemas.microsoft.com/office/drawing/2014/main" id="{00000000-0008-0000-04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1" name="Text Box 18">
          <a:extLst>
            <a:ext uri="{FF2B5EF4-FFF2-40B4-BE49-F238E27FC236}">
              <a16:creationId xmlns:a16="http://schemas.microsoft.com/office/drawing/2014/main" id="{00000000-0008-0000-04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2" name="Text Box 19">
          <a:extLst>
            <a:ext uri="{FF2B5EF4-FFF2-40B4-BE49-F238E27FC236}">
              <a16:creationId xmlns:a16="http://schemas.microsoft.com/office/drawing/2014/main" id="{00000000-0008-0000-04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3" name="Text Box 16">
          <a:extLst>
            <a:ext uri="{FF2B5EF4-FFF2-40B4-BE49-F238E27FC236}">
              <a16:creationId xmlns:a16="http://schemas.microsoft.com/office/drawing/2014/main" id="{00000000-0008-0000-04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4" name="Text Box 17">
          <a:extLst>
            <a:ext uri="{FF2B5EF4-FFF2-40B4-BE49-F238E27FC236}">
              <a16:creationId xmlns:a16="http://schemas.microsoft.com/office/drawing/2014/main" id="{00000000-0008-0000-04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5" name="Text Box 18">
          <a:extLst>
            <a:ext uri="{FF2B5EF4-FFF2-40B4-BE49-F238E27FC236}">
              <a16:creationId xmlns:a16="http://schemas.microsoft.com/office/drawing/2014/main" id="{00000000-0008-0000-04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6" name="Text Box 19">
          <a:extLst>
            <a:ext uri="{FF2B5EF4-FFF2-40B4-BE49-F238E27FC236}">
              <a16:creationId xmlns:a16="http://schemas.microsoft.com/office/drawing/2014/main" id="{00000000-0008-0000-04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7" name="Text Box 16">
          <a:extLst>
            <a:ext uri="{FF2B5EF4-FFF2-40B4-BE49-F238E27FC236}">
              <a16:creationId xmlns:a16="http://schemas.microsoft.com/office/drawing/2014/main" id="{00000000-0008-0000-04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8" name="Text Box 17">
          <a:extLst>
            <a:ext uri="{FF2B5EF4-FFF2-40B4-BE49-F238E27FC236}">
              <a16:creationId xmlns:a16="http://schemas.microsoft.com/office/drawing/2014/main" id="{00000000-0008-0000-04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9" name="Text Box 18">
          <a:extLst>
            <a:ext uri="{FF2B5EF4-FFF2-40B4-BE49-F238E27FC236}">
              <a16:creationId xmlns:a16="http://schemas.microsoft.com/office/drawing/2014/main" id="{00000000-0008-0000-0400-00002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50" name="Text Box 19">
          <a:extLst>
            <a:ext uri="{FF2B5EF4-FFF2-40B4-BE49-F238E27FC236}">
              <a16:creationId xmlns:a16="http://schemas.microsoft.com/office/drawing/2014/main" id="{00000000-0008-0000-0400-00002E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51" name="Text Box 15">
          <a:extLst>
            <a:ext uri="{FF2B5EF4-FFF2-40B4-BE49-F238E27FC236}">
              <a16:creationId xmlns:a16="http://schemas.microsoft.com/office/drawing/2014/main" id="{00000000-0008-0000-04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2" name="Text Box 16">
          <a:extLst>
            <a:ext uri="{FF2B5EF4-FFF2-40B4-BE49-F238E27FC236}">
              <a16:creationId xmlns:a16="http://schemas.microsoft.com/office/drawing/2014/main" id="{00000000-0008-0000-04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3" name="Text Box 17">
          <a:extLst>
            <a:ext uri="{FF2B5EF4-FFF2-40B4-BE49-F238E27FC236}">
              <a16:creationId xmlns:a16="http://schemas.microsoft.com/office/drawing/2014/main" id="{00000000-0008-0000-04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4" name="Text Box 18">
          <a:extLst>
            <a:ext uri="{FF2B5EF4-FFF2-40B4-BE49-F238E27FC236}">
              <a16:creationId xmlns:a16="http://schemas.microsoft.com/office/drawing/2014/main" id="{00000000-0008-0000-04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5" name="Text Box 19">
          <a:extLst>
            <a:ext uri="{FF2B5EF4-FFF2-40B4-BE49-F238E27FC236}">
              <a16:creationId xmlns:a16="http://schemas.microsoft.com/office/drawing/2014/main" id="{00000000-0008-0000-04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356" name="Text Box 15">
          <a:extLst>
            <a:ext uri="{FF2B5EF4-FFF2-40B4-BE49-F238E27FC236}">
              <a16:creationId xmlns:a16="http://schemas.microsoft.com/office/drawing/2014/main" id="{00000000-0008-0000-04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7" name="Text Box 16">
          <a:extLst>
            <a:ext uri="{FF2B5EF4-FFF2-40B4-BE49-F238E27FC236}">
              <a16:creationId xmlns:a16="http://schemas.microsoft.com/office/drawing/2014/main" id="{00000000-0008-0000-04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8" name="Text Box 17">
          <a:extLst>
            <a:ext uri="{FF2B5EF4-FFF2-40B4-BE49-F238E27FC236}">
              <a16:creationId xmlns:a16="http://schemas.microsoft.com/office/drawing/2014/main" id="{00000000-0008-0000-04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9" name="Text Box 18">
          <a:extLst>
            <a:ext uri="{FF2B5EF4-FFF2-40B4-BE49-F238E27FC236}">
              <a16:creationId xmlns:a16="http://schemas.microsoft.com/office/drawing/2014/main" id="{00000000-0008-0000-04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0" name="Text Box 16">
          <a:extLst>
            <a:ext uri="{FF2B5EF4-FFF2-40B4-BE49-F238E27FC236}">
              <a16:creationId xmlns:a16="http://schemas.microsoft.com/office/drawing/2014/main" id="{00000000-0008-0000-04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1" name="Text Box 17">
          <a:extLst>
            <a:ext uri="{FF2B5EF4-FFF2-40B4-BE49-F238E27FC236}">
              <a16:creationId xmlns:a16="http://schemas.microsoft.com/office/drawing/2014/main" id="{00000000-0008-0000-04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2" name="Text Box 18">
          <a:extLst>
            <a:ext uri="{FF2B5EF4-FFF2-40B4-BE49-F238E27FC236}">
              <a16:creationId xmlns:a16="http://schemas.microsoft.com/office/drawing/2014/main" id="{00000000-0008-0000-04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3" name="Text Box 19">
          <a:extLst>
            <a:ext uri="{FF2B5EF4-FFF2-40B4-BE49-F238E27FC236}">
              <a16:creationId xmlns:a16="http://schemas.microsoft.com/office/drawing/2014/main" id="{00000000-0008-0000-04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4" name="Text Box 16">
          <a:extLst>
            <a:ext uri="{FF2B5EF4-FFF2-40B4-BE49-F238E27FC236}">
              <a16:creationId xmlns:a16="http://schemas.microsoft.com/office/drawing/2014/main" id="{00000000-0008-0000-04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5" name="Text Box 17">
          <a:extLst>
            <a:ext uri="{FF2B5EF4-FFF2-40B4-BE49-F238E27FC236}">
              <a16:creationId xmlns:a16="http://schemas.microsoft.com/office/drawing/2014/main" id="{00000000-0008-0000-04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6" name="Text Box 18">
          <a:extLst>
            <a:ext uri="{FF2B5EF4-FFF2-40B4-BE49-F238E27FC236}">
              <a16:creationId xmlns:a16="http://schemas.microsoft.com/office/drawing/2014/main" id="{00000000-0008-0000-04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67" name="Text Box 15">
          <a:extLst>
            <a:ext uri="{FF2B5EF4-FFF2-40B4-BE49-F238E27FC236}">
              <a16:creationId xmlns:a16="http://schemas.microsoft.com/office/drawing/2014/main" id="{00000000-0008-0000-04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8" name="Text Box 16">
          <a:extLst>
            <a:ext uri="{FF2B5EF4-FFF2-40B4-BE49-F238E27FC236}">
              <a16:creationId xmlns:a16="http://schemas.microsoft.com/office/drawing/2014/main" id="{00000000-0008-0000-04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9" name="Text Box 17">
          <a:extLst>
            <a:ext uri="{FF2B5EF4-FFF2-40B4-BE49-F238E27FC236}">
              <a16:creationId xmlns:a16="http://schemas.microsoft.com/office/drawing/2014/main" id="{00000000-0008-0000-04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0" name="Text Box 18">
          <a:extLst>
            <a:ext uri="{FF2B5EF4-FFF2-40B4-BE49-F238E27FC236}">
              <a16:creationId xmlns:a16="http://schemas.microsoft.com/office/drawing/2014/main" id="{00000000-0008-0000-04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1" name="Text Box 19">
          <a:extLst>
            <a:ext uri="{FF2B5EF4-FFF2-40B4-BE49-F238E27FC236}">
              <a16:creationId xmlns:a16="http://schemas.microsoft.com/office/drawing/2014/main" id="{00000000-0008-0000-04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2" name="Text Box 16">
          <a:extLst>
            <a:ext uri="{FF2B5EF4-FFF2-40B4-BE49-F238E27FC236}">
              <a16:creationId xmlns:a16="http://schemas.microsoft.com/office/drawing/2014/main" id="{00000000-0008-0000-04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3" name="Text Box 17">
          <a:extLst>
            <a:ext uri="{FF2B5EF4-FFF2-40B4-BE49-F238E27FC236}">
              <a16:creationId xmlns:a16="http://schemas.microsoft.com/office/drawing/2014/main" id="{00000000-0008-0000-04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4" name="Text Box 18">
          <a:extLst>
            <a:ext uri="{FF2B5EF4-FFF2-40B4-BE49-F238E27FC236}">
              <a16:creationId xmlns:a16="http://schemas.microsoft.com/office/drawing/2014/main" id="{00000000-0008-0000-04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5" name="Text Box 19">
          <a:extLst>
            <a:ext uri="{FF2B5EF4-FFF2-40B4-BE49-F238E27FC236}">
              <a16:creationId xmlns:a16="http://schemas.microsoft.com/office/drawing/2014/main" id="{00000000-0008-0000-04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6" name="Text Box 16">
          <a:extLst>
            <a:ext uri="{FF2B5EF4-FFF2-40B4-BE49-F238E27FC236}">
              <a16:creationId xmlns:a16="http://schemas.microsoft.com/office/drawing/2014/main" id="{00000000-0008-0000-04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7" name="Text Box 17">
          <a:extLst>
            <a:ext uri="{FF2B5EF4-FFF2-40B4-BE49-F238E27FC236}">
              <a16:creationId xmlns:a16="http://schemas.microsoft.com/office/drawing/2014/main" id="{00000000-0008-0000-04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8" name="Text Box 18">
          <a:extLst>
            <a:ext uri="{FF2B5EF4-FFF2-40B4-BE49-F238E27FC236}">
              <a16:creationId xmlns:a16="http://schemas.microsoft.com/office/drawing/2014/main" id="{00000000-0008-0000-04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9" name="Text Box 19">
          <a:extLst>
            <a:ext uri="{FF2B5EF4-FFF2-40B4-BE49-F238E27FC236}">
              <a16:creationId xmlns:a16="http://schemas.microsoft.com/office/drawing/2014/main" id="{00000000-0008-0000-04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80" name="Text Box 15">
          <a:extLst>
            <a:ext uri="{FF2B5EF4-FFF2-40B4-BE49-F238E27FC236}">
              <a16:creationId xmlns:a16="http://schemas.microsoft.com/office/drawing/2014/main" id="{00000000-0008-0000-04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1" name="Text Box 16">
          <a:extLst>
            <a:ext uri="{FF2B5EF4-FFF2-40B4-BE49-F238E27FC236}">
              <a16:creationId xmlns:a16="http://schemas.microsoft.com/office/drawing/2014/main" id="{00000000-0008-0000-04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2" name="Text Box 17">
          <a:extLst>
            <a:ext uri="{FF2B5EF4-FFF2-40B4-BE49-F238E27FC236}">
              <a16:creationId xmlns:a16="http://schemas.microsoft.com/office/drawing/2014/main" id="{00000000-0008-0000-04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3" name="Text Box 18">
          <a:extLst>
            <a:ext uri="{FF2B5EF4-FFF2-40B4-BE49-F238E27FC236}">
              <a16:creationId xmlns:a16="http://schemas.microsoft.com/office/drawing/2014/main" id="{00000000-0008-0000-04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4" name="Text Box 19">
          <a:extLst>
            <a:ext uri="{FF2B5EF4-FFF2-40B4-BE49-F238E27FC236}">
              <a16:creationId xmlns:a16="http://schemas.microsoft.com/office/drawing/2014/main" id="{00000000-0008-0000-04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5" name="Text Box 16">
          <a:extLst>
            <a:ext uri="{FF2B5EF4-FFF2-40B4-BE49-F238E27FC236}">
              <a16:creationId xmlns:a16="http://schemas.microsoft.com/office/drawing/2014/main" id="{00000000-0008-0000-04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6" name="Text Box 17">
          <a:extLst>
            <a:ext uri="{FF2B5EF4-FFF2-40B4-BE49-F238E27FC236}">
              <a16:creationId xmlns:a16="http://schemas.microsoft.com/office/drawing/2014/main" id="{00000000-0008-0000-04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387" name="Text Box 18">
          <a:extLst>
            <a:ext uri="{FF2B5EF4-FFF2-40B4-BE49-F238E27FC236}">
              <a16:creationId xmlns:a16="http://schemas.microsoft.com/office/drawing/2014/main" id="{00000000-0008-0000-04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8" name="Text Box 16">
          <a:extLst>
            <a:ext uri="{FF2B5EF4-FFF2-40B4-BE49-F238E27FC236}">
              <a16:creationId xmlns:a16="http://schemas.microsoft.com/office/drawing/2014/main" id="{00000000-0008-0000-04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9" name="Text Box 17">
          <a:extLst>
            <a:ext uri="{FF2B5EF4-FFF2-40B4-BE49-F238E27FC236}">
              <a16:creationId xmlns:a16="http://schemas.microsoft.com/office/drawing/2014/main" id="{00000000-0008-0000-04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0" name="Text Box 18">
          <a:extLst>
            <a:ext uri="{FF2B5EF4-FFF2-40B4-BE49-F238E27FC236}">
              <a16:creationId xmlns:a16="http://schemas.microsoft.com/office/drawing/2014/main" id="{00000000-0008-0000-04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1" name="Text Box 19">
          <a:extLst>
            <a:ext uri="{FF2B5EF4-FFF2-40B4-BE49-F238E27FC236}">
              <a16:creationId xmlns:a16="http://schemas.microsoft.com/office/drawing/2014/main" id="{00000000-0008-0000-04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2" name="Text Box 16">
          <a:extLst>
            <a:ext uri="{FF2B5EF4-FFF2-40B4-BE49-F238E27FC236}">
              <a16:creationId xmlns:a16="http://schemas.microsoft.com/office/drawing/2014/main" id="{00000000-0008-0000-04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3" name="Text Box 15">
          <a:extLst>
            <a:ext uri="{FF2B5EF4-FFF2-40B4-BE49-F238E27FC236}">
              <a16:creationId xmlns:a16="http://schemas.microsoft.com/office/drawing/2014/main" id="{00000000-0008-0000-04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394" name="Text Box 15">
          <a:extLst>
            <a:ext uri="{FF2B5EF4-FFF2-40B4-BE49-F238E27FC236}">
              <a16:creationId xmlns:a16="http://schemas.microsoft.com/office/drawing/2014/main" id="{00000000-0008-0000-04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395" name="Text Box 15">
          <a:extLst>
            <a:ext uri="{FF2B5EF4-FFF2-40B4-BE49-F238E27FC236}">
              <a16:creationId xmlns:a16="http://schemas.microsoft.com/office/drawing/2014/main" id="{00000000-0008-0000-04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396" name="Text Box 15">
          <a:extLst>
            <a:ext uri="{FF2B5EF4-FFF2-40B4-BE49-F238E27FC236}">
              <a16:creationId xmlns:a16="http://schemas.microsoft.com/office/drawing/2014/main" id="{00000000-0008-0000-0400-00005C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397" name="Text Box 15">
          <a:extLst>
            <a:ext uri="{FF2B5EF4-FFF2-40B4-BE49-F238E27FC236}">
              <a16:creationId xmlns:a16="http://schemas.microsoft.com/office/drawing/2014/main" id="{00000000-0008-0000-04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398" name="Text Box 15">
          <a:extLst>
            <a:ext uri="{FF2B5EF4-FFF2-40B4-BE49-F238E27FC236}">
              <a16:creationId xmlns:a16="http://schemas.microsoft.com/office/drawing/2014/main" id="{00000000-0008-0000-04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9" name="Text Box 15">
          <a:extLst>
            <a:ext uri="{FF2B5EF4-FFF2-40B4-BE49-F238E27FC236}">
              <a16:creationId xmlns:a16="http://schemas.microsoft.com/office/drawing/2014/main" id="{00000000-0008-0000-04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0" name="Text Box 16">
          <a:extLst>
            <a:ext uri="{FF2B5EF4-FFF2-40B4-BE49-F238E27FC236}">
              <a16:creationId xmlns:a16="http://schemas.microsoft.com/office/drawing/2014/main" id="{00000000-0008-0000-04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1" name="Text Box 17">
          <a:extLst>
            <a:ext uri="{FF2B5EF4-FFF2-40B4-BE49-F238E27FC236}">
              <a16:creationId xmlns:a16="http://schemas.microsoft.com/office/drawing/2014/main" id="{00000000-0008-0000-04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2" name="Text Box 18">
          <a:extLst>
            <a:ext uri="{FF2B5EF4-FFF2-40B4-BE49-F238E27FC236}">
              <a16:creationId xmlns:a16="http://schemas.microsoft.com/office/drawing/2014/main" id="{00000000-0008-0000-04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3" name="Text Box 19">
          <a:extLst>
            <a:ext uri="{FF2B5EF4-FFF2-40B4-BE49-F238E27FC236}">
              <a16:creationId xmlns:a16="http://schemas.microsoft.com/office/drawing/2014/main" id="{00000000-0008-0000-04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4" name="Text Box 16">
          <a:extLst>
            <a:ext uri="{FF2B5EF4-FFF2-40B4-BE49-F238E27FC236}">
              <a16:creationId xmlns:a16="http://schemas.microsoft.com/office/drawing/2014/main" id="{00000000-0008-0000-04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5" name="Text Box 17">
          <a:extLst>
            <a:ext uri="{FF2B5EF4-FFF2-40B4-BE49-F238E27FC236}">
              <a16:creationId xmlns:a16="http://schemas.microsoft.com/office/drawing/2014/main" id="{00000000-0008-0000-04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6" name="Text Box 18">
          <a:extLst>
            <a:ext uri="{FF2B5EF4-FFF2-40B4-BE49-F238E27FC236}">
              <a16:creationId xmlns:a16="http://schemas.microsoft.com/office/drawing/2014/main" id="{00000000-0008-0000-04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7" name="Text Box 19">
          <a:extLst>
            <a:ext uri="{FF2B5EF4-FFF2-40B4-BE49-F238E27FC236}">
              <a16:creationId xmlns:a16="http://schemas.microsoft.com/office/drawing/2014/main" id="{00000000-0008-0000-04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8" name="Text Box 16">
          <a:extLst>
            <a:ext uri="{FF2B5EF4-FFF2-40B4-BE49-F238E27FC236}">
              <a16:creationId xmlns:a16="http://schemas.microsoft.com/office/drawing/2014/main" id="{00000000-0008-0000-04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9" name="Text Box 17">
          <a:extLst>
            <a:ext uri="{FF2B5EF4-FFF2-40B4-BE49-F238E27FC236}">
              <a16:creationId xmlns:a16="http://schemas.microsoft.com/office/drawing/2014/main" id="{00000000-0008-0000-04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0" name="Text Box 18">
          <a:extLst>
            <a:ext uri="{FF2B5EF4-FFF2-40B4-BE49-F238E27FC236}">
              <a16:creationId xmlns:a16="http://schemas.microsoft.com/office/drawing/2014/main" id="{00000000-0008-0000-04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1" name="Text Box 19">
          <a:extLst>
            <a:ext uri="{FF2B5EF4-FFF2-40B4-BE49-F238E27FC236}">
              <a16:creationId xmlns:a16="http://schemas.microsoft.com/office/drawing/2014/main" id="{00000000-0008-0000-04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12" name="Text Box 15">
          <a:extLst>
            <a:ext uri="{FF2B5EF4-FFF2-40B4-BE49-F238E27FC236}">
              <a16:creationId xmlns:a16="http://schemas.microsoft.com/office/drawing/2014/main" id="{00000000-0008-0000-04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3" name="Text Box 16">
          <a:extLst>
            <a:ext uri="{FF2B5EF4-FFF2-40B4-BE49-F238E27FC236}">
              <a16:creationId xmlns:a16="http://schemas.microsoft.com/office/drawing/2014/main" id="{00000000-0008-0000-04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4" name="Text Box 17">
          <a:extLst>
            <a:ext uri="{FF2B5EF4-FFF2-40B4-BE49-F238E27FC236}">
              <a16:creationId xmlns:a16="http://schemas.microsoft.com/office/drawing/2014/main" id="{00000000-0008-0000-04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5" name="Text Box 18">
          <a:extLst>
            <a:ext uri="{FF2B5EF4-FFF2-40B4-BE49-F238E27FC236}">
              <a16:creationId xmlns:a16="http://schemas.microsoft.com/office/drawing/2014/main" id="{00000000-0008-0000-04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6" name="Text Box 19">
          <a:extLst>
            <a:ext uri="{FF2B5EF4-FFF2-40B4-BE49-F238E27FC236}">
              <a16:creationId xmlns:a16="http://schemas.microsoft.com/office/drawing/2014/main" id="{00000000-0008-0000-04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7" name="Text Box 16">
          <a:extLst>
            <a:ext uri="{FF2B5EF4-FFF2-40B4-BE49-F238E27FC236}">
              <a16:creationId xmlns:a16="http://schemas.microsoft.com/office/drawing/2014/main" id="{00000000-0008-0000-04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8" name="Text Box 17">
          <a:extLst>
            <a:ext uri="{FF2B5EF4-FFF2-40B4-BE49-F238E27FC236}">
              <a16:creationId xmlns:a16="http://schemas.microsoft.com/office/drawing/2014/main" id="{00000000-0008-0000-04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9" name="Text Box 18">
          <a:extLst>
            <a:ext uri="{FF2B5EF4-FFF2-40B4-BE49-F238E27FC236}">
              <a16:creationId xmlns:a16="http://schemas.microsoft.com/office/drawing/2014/main" id="{00000000-0008-0000-04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0" name="Text Box 16">
          <a:extLst>
            <a:ext uri="{FF2B5EF4-FFF2-40B4-BE49-F238E27FC236}">
              <a16:creationId xmlns:a16="http://schemas.microsoft.com/office/drawing/2014/main" id="{00000000-0008-0000-04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1" name="Text Box 17">
          <a:extLst>
            <a:ext uri="{FF2B5EF4-FFF2-40B4-BE49-F238E27FC236}">
              <a16:creationId xmlns:a16="http://schemas.microsoft.com/office/drawing/2014/main" id="{00000000-0008-0000-04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2" name="Text Box 18">
          <a:extLst>
            <a:ext uri="{FF2B5EF4-FFF2-40B4-BE49-F238E27FC236}">
              <a16:creationId xmlns:a16="http://schemas.microsoft.com/office/drawing/2014/main" id="{00000000-0008-0000-04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3" name="Text Box 19">
          <a:extLst>
            <a:ext uri="{FF2B5EF4-FFF2-40B4-BE49-F238E27FC236}">
              <a16:creationId xmlns:a16="http://schemas.microsoft.com/office/drawing/2014/main" id="{00000000-0008-0000-04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4" name="Text Box 16">
          <a:extLst>
            <a:ext uri="{FF2B5EF4-FFF2-40B4-BE49-F238E27FC236}">
              <a16:creationId xmlns:a16="http://schemas.microsoft.com/office/drawing/2014/main" id="{00000000-0008-0000-04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5" name="Text Box 17">
          <a:extLst>
            <a:ext uri="{FF2B5EF4-FFF2-40B4-BE49-F238E27FC236}">
              <a16:creationId xmlns:a16="http://schemas.microsoft.com/office/drawing/2014/main" id="{00000000-0008-0000-04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6" name="Text Box 18">
          <a:extLst>
            <a:ext uri="{FF2B5EF4-FFF2-40B4-BE49-F238E27FC236}">
              <a16:creationId xmlns:a16="http://schemas.microsoft.com/office/drawing/2014/main" id="{00000000-0008-0000-04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7" name="Text Box 19">
          <a:extLst>
            <a:ext uri="{FF2B5EF4-FFF2-40B4-BE49-F238E27FC236}">
              <a16:creationId xmlns:a16="http://schemas.microsoft.com/office/drawing/2014/main" id="{00000000-0008-0000-04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428" name="Text Box 15">
          <a:extLst>
            <a:ext uri="{FF2B5EF4-FFF2-40B4-BE49-F238E27FC236}">
              <a16:creationId xmlns:a16="http://schemas.microsoft.com/office/drawing/2014/main" id="{00000000-0008-0000-04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429" name="Text Box 15">
          <a:extLst>
            <a:ext uri="{FF2B5EF4-FFF2-40B4-BE49-F238E27FC236}">
              <a16:creationId xmlns:a16="http://schemas.microsoft.com/office/drawing/2014/main" id="{00000000-0008-0000-04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430" name="Text Box 15">
          <a:extLst>
            <a:ext uri="{FF2B5EF4-FFF2-40B4-BE49-F238E27FC236}">
              <a16:creationId xmlns:a16="http://schemas.microsoft.com/office/drawing/2014/main" id="{00000000-0008-0000-0400-00007E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431" name="Text Box 15">
          <a:extLst>
            <a:ext uri="{FF2B5EF4-FFF2-40B4-BE49-F238E27FC236}">
              <a16:creationId xmlns:a16="http://schemas.microsoft.com/office/drawing/2014/main" id="{00000000-0008-0000-04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432" name="Text Box 15">
          <a:extLst>
            <a:ext uri="{FF2B5EF4-FFF2-40B4-BE49-F238E27FC236}">
              <a16:creationId xmlns:a16="http://schemas.microsoft.com/office/drawing/2014/main" id="{00000000-0008-0000-04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433" name="Text Box 15">
          <a:extLst>
            <a:ext uri="{FF2B5EF4-FFF2-40B4-BE49-F238E27FC236}">
              <a16:creationId xmlns:a16="http://schemas.microsoft.com/office/drawing/2014/main" id="{00000000-0008-0000-04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4" name="Text Box 16">
          <a:extLst>
            <a:ext uri="{FF2B5EF4-FFF2-40B4-BE49-F238E27FC236}">
              <a16:creationId xmlns:a16="http://schemas.microsoft.com/office/drawing/2014/main" id="{00000000-0008-0000-04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5" name="Text Box 17">
          <a:extLst>
            <a:ext uri="{FF2B5EF4-FFF2-40B4-BE49-F238E27FC236}">
              <a16:creationId xmlns:a16="http://schemas.microsoft.com/office/drawing/2014/main" id="{00000000-0008-0000-04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6" name="Text Box 18">
          <a:extLst>
            <a:ext uri="{FF2B5EF4-FFF2-40B4-BE49-F238E27FC236}">
              <a16:creationId xmlns:a16="http://schemas.microsoft.com/office/drawing/2014/main" id="{00000000-0008-0000-04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7" name="Text Box 19">
          <a:extLst>
            <a:ext uri="{FF2B5EF4-FFF2-40B4-BE49-F238E27FC236}">
              <a16:creationId xmlns:a16="http://schemas.microsoft.com/office/drawing/2014/main" id="{00000000-0008-0000-04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8" name="Text Box 16">
          <a:extLst>
            <a:ext uri="{FF2B5EF4-FFF2-40B4-BE49-F238E27FC236}">
              <a16:creationId xmlns:a16="http://schemas.microsoft.com/office/drawing/2014/main" id="{00000000-0008-0000-04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9" name="Text Box 17">
          <a:extLst>
            <a:ext uri="{FF2B5EF4-FFF2-40B4-BE49-F238E27FC236}">
              <a16:creationId xmlns:a16="http://schemas.microsoft.com/office/drawing/2014/main" id="{00000000-0008-0000-04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0" name="Text Box 18">
          <a:extLst>
            <a:ext uri="{FF2B5EF4-FFF2-40B4-BE49-F238E27FC236}">
              <a16:creationId xmlns:a16="http://schemas.microsoft.com/office/drawing/2014/main" id="{00000000-0008-0000-04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1" name="Text Box 19">
          <a:extLst>
            <a:ext uri="{FF2B5EF4-FFF2-40B4-BE49-F238E27FC236}">
              <a16:creationId xmlns:a16="http://schemas.microsoft.com/office/drawing/2014/main" id="{00000000-0008-0000-04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2" name="Text Box 16">
          <a:extLst>
            <a:ext uri="{FF2B5EF4-FFF2-40B4-BE49-F238E27FC236}">
              <a16:creationId xmlns:a16="http://schemas.microsoft.com/office/drawing/2014/main" id="{00000000-0008-0000-04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3" name="Text Box 17">
          <a:extLst>
            <a:ext uri="{FF2B5EF4-FFF2-40B4-BE49-F238E27FC236}">
              <a16:creationId xmlns:a16="http://schemas.microsoft.com/office/drawing/2014/main" id="{00000000-0008-0000-04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4" name="Text Box 18">
          <a:extLst>
            <a:ext uri="{FF2B5EF4-FFF2-40B4-BE49-F238E27FC236}">
              <a16:creationId xmlns:a16="http://schemas.microsoft.com/office/drawing/2014/main" id="{00000000-0008-0000-04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5" name="Text Box 19">
          <a:extLst>
            <a:ext uri="{FF2B5EF4-FFF2-40B4-BE49-F238E27FC236}">
              <a16:creationId xmlns:a16="http://schemas.microsoft.com/office/drawing/2014/main" id="{00000000-0008-0000-04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46" name="Text Box 15">
          <a:extLst>
            <a:ext uri="{FF2B5EF4-FFF2-40B4-BE49-F238E27FC236}">
              <a16:creationId xmlns:a16="http://schemas.microsoft.com/office/drawing/2014/main" id="{00000000-0008-0000-04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7" name="Text Box 16">
          <a:extLst>
            <a:ext uri="{FF2B5EF4-FFF2-40B4-BE49-F238E27FC236}">
              <a16:creationId xmlns:a16="http://schemas.microsoft.com/office/drawing/2014/main" id="{00000000-0008-0000-04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8" name="Text Box 17">
          <a:extLst>
            <a:ext uri="{FF2B5EF4-FFF2-40B4-BE49-F238E27FC236}">
              <a16:creationId xmlns:a16="http://schemas.microsoft.com/office/drawing/2014/main" id="{00000000-0008-0000-04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9" name="Text Box 18">
          <a:extLst>
            <a:ext uri="{FF2B5EF4-FFF2-40B4-BE49-F238E27FC236}">
              <a16:creationId xmlns:a16="http://schemas.microsoft.com/office/drawing/2014/main" id="{00000000-0008-0000-04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50" name="Text Box 19">
          <a:extLst>
            <a:ext uri="{FF2B5EF4-FFF2-40B4-BE49-F238E27FC236}">
              <a16:creationId xmlns:a16="http://schemas.microsoft.com/office/drawing/2014/main" id="{00000000-0008-0000-04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451" name="Text Box 15">
          <a:extLst>
            <a:ext uri="{FF2B5EF4-FFF2-40B4-BE49-F238E27FC236}">
              <a16:creationId xmlns:a16="http://schemas.microsoft.com/office/drawing/2014/main" id="{00000000-0008-0000-04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2" name="Text Box 16">
          <a:extLst>
            <a:ext uri="{FF2B5EF4-FFF2-40B4-BE49-F238E27FC236}">
              <a16:creationId xmlns:a16="http://schemas.microsoft.com/office/drawing/2014/main" id="{00000000-0008-0000-04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3" name="Text Box 17">
          <a:extLst>
            <a:ext uri="{FF2B5EF4-FFF2-40B4-BE49-F238E27FC236}">
              <a16:creationId xmlns:a16="http://schemas.microsoft.com/office/drawing/2014/main" id="{00000000-0008-0000-04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4" name="Text Box 18">
          <a:extLst>
            <a:ext uri="{FF2B5EF4-FFF2-40B4-BE49-F238E27FC236}">
              <a16:creationId xmlns:a16="http://schemas.microsoft.com/office/drawing/2014/main" id="{00000000-0008-0000-04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5" name="Text Box 16">
          <a:extLst>
            <a:ext uri="{FF2B5EF4-FFF2-40B4-BE49-F238E27FC236}">
              <a16:creationId xmlns:a16="http://schemas.microsoft.com/office/drawing/2014/main" id="{00000000-0008-0000-04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6" name="Text Box 17">
          <a:extLst>
            <a:ext uri="{FF2B5EF4-FFF2-40B4-BE49-F238E27FC236}">
              <a16:creationId xmlns:a16="http://schemas.microsoft.com/office/drawing/2014/main" id="{00000000-0008-0000-04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7" name="Text Box 18">
          <a:extLst>
            <a:ext uri="{FF2B5EF4-FFF2-40B4-BE49-F238E27FC236}">
              <a16:creationId xmlns:a16="http://schemas.microsoft.com/office/drawing/2014/main" id="{00000000-0008-0000-04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8" name="Text Box 19">
          <a:extLst>
            <a:ext uri="{FF2B5EF4-FFF2-40B4-BE49-F238E27FC236}">
              <a16:creationId xmlns:a16="http://schemas.microsoft.com/office/drawing/2014/main" id="{00000000-0008-0000-04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9" name="Text Box 16">
          <a:extLst>
            <a:ext uri="{FF2B5EF4-FFF2-40B4-BE49-F238E27FC236}">
              <a16:creationId xmlns:a16="http://schemas.microsoft.com/office/drawing/2014/main" id="{00000000-0008-0000-04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0" name="Text Box 17">
          <a:extLst>
            <a:ext uri="{FF2B5EF4-FFF2-40B4-BE49-F238E27FC236}">
              <a16:creationId xmlns:a16="http://schemas.microsoft.com/office/drawing/2014/main" id="{00000000-0008-0000-04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1" name="Text Box 18">
          <a:extLst>
            <a:ext uri="{FF2B5EF4-FFF2-40B4-BE49-F238E27FC236}">
              <a16:creationId xmlns:a16="http://schemas.microsoft.com/office/drawing/2014/main" id="{00000000-0008-0000-04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62" name="Text Box 15">
          <a:extLst>
            <a:ext uri="{FF2B5EF4-FFF2-40B4-BE49-F238E27FC236}">
              <a16:creationId xmlns:a16="http://schemas.microsoft.com/office/drawing/2014/main" id="{00000000-0008-0000-04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3" name="Text Box 16">
          <a:extLst>
            <a:ext uri="{FF2B5EF4-FFF2-40B4-BE49-F238E27FC236}">
              <a16:creationId xmlns:a16="http://schemas.microsoft.com/office/drawing/2014/main" id="{00000000-0008-0000-04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4" name="Text Box 17">
          <a:extLst>
            <a:ext uri="{FF2B5EF4-FFF2-40B4-BE49-F238E27FC236}">
              <a16:creationId xmlns:a16="http://schemas.microsoft.com/office/drawing/2014/main" id="{00000000-0008-0000-04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5" name="Text Box 18">
          <a:extLst>
            <a:ext uri="{FF2B5EF4-FFF2-40B4-BE49-F238E27FC236}">
              <a16:creationId xmlns:a16="http://schemas.microsoft.com/office/drawing/2014/main" id="{00000000-0008-0000-04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6" name="Text Box 19">
          <a:extLst>
            <a:ext uri="{FF2B5EF4-FFF2-40B4-BE49-F238E27FC236}">
              <a16:creationId xmlns:a16="http://schemas.microsoft.com/office/drawing/2014/main" id="{00000000-0008-0000-04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7" name="Text Box 16">
          <a:extLst>
            <a:ext uri="{FF2B5EF4-FFF2-40B4-BE49-F238E27FC236}">
              <a16:creationId xmlns:a16="http://schemas.microsoft.com/office/drawing/2014/main" id="{00000000-0008-0000-04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8" name="Text Box 17">
          <a:extLst>
            <a:ext uri="{FF2B5EF4-FFF2-40B4-BE49-F238E27FC236}">
              <a16:creationId xmlns:a16="http://schemas.microsoft.com/office/drawing/2014/main" id="{00000000-0008-0000-04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9" name="Text Box 18">
          <a:extLst>
            <a:ext uri="{FF2B5EF4-FFF2-40B4-BE49-F238E27FC236}">
              <a16:creationId xmlns:a16="http://schemas.microsoft.com/office/drawing/2014/main" id="{00000000-0008-0000-04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70" name="Text Box 19">
          <a:extLst>
            <a:ext uri="{FF2B5EF4-FFF2-40B4-BE49-F238E27FC236}">
              <a16:creationId xmlns:a16="http://schemas.microsoft.com/office/drawing/2014/main" id="{00000000-0008-0000-04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1" name="Text Box 16">
          <a:extLst>
            <a:ext uri="{FF2B5EF4-FFF2-40B4-BE49-F238E27FC236}">
              <a16:creationId xmlns:a16="http://schemas.microsoft.com/office/drawing/2014/main" id="{00000000-0008-0000-04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2" name="Text Box 17">
          <a:extLst>
            <a:ext uri="{FF2B5EF4-FFF2-40B4-BE49-F238E27FC236}">
              <a16:creationId xmlns:a16="http://schemas.microsoft.com/office/drawing/2014/main" id="{00000000-0008-0000-04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3" name="Text Box 18">
          <a:extLst>
            <a:ext uri="{FF2B5EF4-FFF2-40B4-BE49-F238E27FC236}">
              <a16:creationId xmlns:a16="http://schemas.microsoft.com/office/drawing/2014/main" id="{00000000-0008-0000-04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4" name="Text Box 19">
          <a:extLst>
            <a:ext uri="{FF2B5EF4-FFF2-40B4-BE49-F238E27FC236}">
              <a16:creationId xmlns:a16="http://schemas.microsoft.com/office/drawing/2014/main" id="{00000000-0008-0000-04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75" name="Text Box 15">
          <a:extLst>
            <a:ext uri="{FF2B5EF4-FFF2-40B4-BE49-F238E27FC236}">
              <a16:creationId xmlns:a16="http://schemas.microsoft.com/office/drawing/2014/main" id="{00000000-0008-0000-04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6" name="Text Box 16">
          <a:extLst>
            <a:ext uri="{FF2B5EF4-FFF2-40B4-BE49-F238E27FC236}">
              <a16:creationId xmlns:a16="http://schemas.microsoft.com/office/drawing/2014/main" id="{00000000-0008-0000-04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7" name="Text Box 17">
          <a:extLst>
            <a:ext uri="{FF2B5EF4-FFF2-40B4-BE49-F238E27FC236}">
              <a16:creationId xmlns:a16="http://schemas.microsoft.com/office/drawing/2014/main" id="{00000000-0008-0000-04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8" name="Text Box 18">
          <a:extLst>
            <a:ext uri="{FF2B5EF4-FFF2-40B4-BE49-F238E27FC236}">
              <a16:creationId xmlns:a16="http://schemas.microsoft.com/office/drawing/2014/main" id="{00000000-0008-0000-04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9" name="Text Box 19">
          <a:extLst>
            <a:ext uri="{FF2B5EF4-FFF2-40B4-BE49-F238E27FC236}">
              <a16:creationId xmlns:a16="http://schemas.microsoft.com/office/drawing/2014/main" id="{00000000-0008-0000-04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0" name="Text Box 16">
          <a:extLst>
            <a:ext uri="{FF2B5EF4-FFF2-40B4-BE49-F238E27FC236}">
              <a16:creationId xmlns:a16="http://schemas.microsoft.com/office/drawing/2014/main" id="{00000000-0008-0000-04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1" name="Text Box 17">
          <a:extLst>
            <a:ext uri="{FF2B5EF4-FFF2-40B4-BE49-F238E27FC236}">
              <a16:creationId xmlns:a16="http://schemas.microsoft.com/office/drawing/2014/main" id="{00000000-0008-0000-04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482" name="Text Box 18">
          <a:extLst>
            <a:ext uri="{FF2B5EF4-FFF2-40B4-BE49-F238E27FC236}">
              <a16:creationId xmlns:a16="http://schemas.microsoft.com/office/drawing/2014/main" id="{00000000-0008-0000-04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3" name="Text Box 16">
          <a:extLst>
            <a:ext uri="{FF2B5EF4-FFF2-40B4-BE49-F238E27FC236}">
              <a16:creationId xmlns:a16="http://schemas.microsoft.com/office/drawing/2014/main" id="{00000000-0008-0000-04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4" name="Text Box 17">
          <a:extLst>
            <a:ext uri="{FF2B5EF4-FFF2-40B4-BE49-F238E27FC236}">
              <a16:creationId xmlns:a16="http://schemas.microsoft.com/office/drawing/2014/main" id="{00000000-0008-0000-04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5" name="Text Box 18">
          <a:extLst>
            <a:ext uri="{FF2B5EF4-FFF2-40B4-BE49-F238E27FC236}">
              <a16:creationId xmlns:a16="http://schemas.microsoft.com/office/drawing/2014/main" id="{00000000-0008-0000-04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6" name="Text Box 19">
          <a:extLst>
            <a:ext uri="{FF2B5EF4-FFF2-40B4-BE49-F238E27FC236}">
              <a16:creationId xmlns:a16="http://schemas.microsoft.com/office/drawing/2014/main" id="{00000000-0008-0000-04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7" name="Text Box 16">
          <a:extLst>
            <a:ext uri="{FF2B5EF4-FFF2-40B4-BE49-F238E27FC236}">
              <a16:creationId xmlns:a16="http://schemas.microsoft.com/office/drawing/2014/main" id="{00000000-0008-0000-04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88" name="Text Box 15">
          <a:extLst>
            <a:ext uri="{FF2B5EF4-FFF2-40B4-BE49-F238E27FC236}">
              <a16:creationId xmlns:a16="http://schemas.microsoft.com/office/drawing/2014/main" id="{00000000-0008-0000-04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489" name="Text Box 15">
          <a:extLst>
            <a:ext uri="{FF2B5EF4-FFF2-40B4-BE49-F238E27FC236}">
              <a16:creationId xmlns:a16="http://schemas.microsoft.com/office/drawing/2014/main" id="{00000000-0008-0000-04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90" name="Text Box 15">
          <a:extLst>
            <a:ext uri="{FF2B5EF4-FFF2-40B4-BE49-F238E27FC236}">
              <a16:creationId xmlns:a16="http://schemas.microsoft.com/office/drawing/2014/main" id="{00000000-0008-0000-04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91" name="Text Box 15">
          <a:extLst>
            <a:ext uri="{FF2B5EF4-FFF2-40B4-BE49-F238E27FC236}">
              <a16:creationId xmlns:a16="http://schemas.microsoft.com/office/drawing/2014/main" id="{00000000-0008-0000-0400-0000BB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92" name="Text Box 15">
          <a:extLst>
            <a:ext uri="{FF2B5EF4-FFF2-40B4-BE49-F238E27FC236}">
              <a16:creationId xmlns:a16="http://schemas.microsoft.com/office/drawing/2014/main" id="{00000000-0008-0000-04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93" name="Text Box 15">
          <a:extLst>
            <a:ext uri="{FF2B5EF4-FFF2-40B4-BE49-F238E27FC236}">
              <a16:creationId xmlns:a16="http://schemas.microsoft.com/office/drawing/2014/main" id="{00000000-0008-0000-04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94" name="Text Box 15">
          <a:extLst>
            <a:ext uri="{FF2B5EF4-FFF2-40B4-BE49-F238E27FC236}">
              <a16:creationId xmlns:a16="http://schemas.microsoft.com/office/drawing/2014/main" id="{00000000-0008-0000-04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5" name="Text Box 16">
          <a:extLst>
            <a:ext uri="{FF2B5EF4-FFF2-40B4-BE49-F238E27FC236}">
              <a16:creationId xmlns:a16="http://schemas.microsoft.com/office/drawing/2014/main" id="{00000000-0008-0000-04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6" name="Text Box 17">
          <a:extLst>
            <a:ext uri="{FF2B5EF4-FFF2-40B4-BE49-F238E27FC236}">
              <a16:creationId xmlns:a16="http://schemas.microsoft.com/office/drawing/2014/main" id="{00000000-0008-0000-04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7" name="Text Box 18">
          <a:extLst>
            <a:ext uri="{FF2B5EF4-FFF2-40B4-BE49-F238E27FC236}">
              <a16:creationId xmlns:a16="http://schemas.microsoft.com/office/drawing/2014/main" id="{00000000-0008-0000-04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8" name="Text Box 19">
          <a:extLst>
            <a:ext uri="{FF2B5EF4-FFF2-40B4-BE49-F238E27FC236}">
              <a16:creationId xmlns:a16="http://schemas.microsoft.com/office/drawing/2014/main" id="{00000000-0008-0000-04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99" name="Text Box 16">
          <a:extLst>
            <a:ext uri="{FF2B5EF4-FFF2-40B4-BE49-F238E27FC236}">
              <a16:creationId xmlns:a16="http://schemas.microsoft.com/office/drawing/2014/main" id="{00000000-0008-0000-04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0" name="Text Box 17">
          <a:extLst>
            <a:ext uri="{FF2B5EF4-FFF2-40B4-BE49-F238E27FC236}">
              <a16:creationId xmlns:a16="http://schemas.microsoft.com/office/drawing/2014/main" id="{00000000-0008-0000-04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1" name="Text Box 18">
          <a:extLst>
            <a:ext uri="{FF2B5EF4-FFF2-40B4-BE49-F238E27FC236}">
              <a16:creationId xmlns:a16="http://schemas.microsoft.com/office/drawing/2014/main" id="{00000000-0008-0000-04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2" name="Text Box 19">
          <a:extLst>
            <a:ext uri="{FF2B5EF4-FFF2-40B4-BE49-F238E27FC236}">
              <a16:creationId xmlns:a16="http://schemas.microsoft.com/office/drawing/2014/main" id="{00000000-0008-0000-04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3" name="Text Box 16">
          <a:extLst>
            <a:ext uri="{FF2B5EF4-FFF2-40B4-BE49-F238E27FC236}">
              <a16:creationId xmlns:a16="http://schemas.microsoft.com/office/drawing/2014/main" id="{00000000-0008-0000-04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4" name="Text Box 17">
          <a:extLst>
            <a:ext uri="{FF2B5EF4-FFF2-40B4-BE49-F238E27FC236}">
              <a16:creationId xmlns:a16="http://schemas.microsoft.com/office/drawing/2014/main" id="{00000000-0008-0000-04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5" name="Text Box 18">
          <a:extLst>
            <a:ext uri="{FF2B5EF4-FFF2-40B4-BE49-F238E27FC236}">
              <a16:creationId xmlns:a16="http://schemas.microsoft.com/office/drawing/2014/main" id="{00000000-0008-0000-04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6" name="Text Box 19">
          <a:extLst>
            <a:ext uri="{FF2B5EF4-FFF2-40B4-BE49-F238E27FC236}">
              <a16:creationId xmlns:a16="http://schemas.microsoft.com/office/drawing/2014/main" id="{00000000-0008-0000-04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07" name="Text Box 15">
          <a:extLst>
            <a:ext uri="{FF2B5EF4-FFF2-40B4-BE49-F238E27FC236}">
              <a16:creationId xmlns:a16="http://schemas.microsoft.com/office/drawing/2014/main" id="{00000000-0008-0000-04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8" name="Text Box 16">
          <a:extLst>
            <a:ext uri="{FF2B5EF4-FFF2-40B4-BE49-F238E27FC236}">
              <a16:creationId xmlns:a16="http://schemas.microsoft.com/office/drawing/2014/main" id="{00000000-0008-0000-04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9" name="Text Box 17">
          <a:extLst>
            <a:ext uri="{FF2B5EF4-FFF2-40B4-BE49-F238E27FC236}">
              <a16:creationId xmlns:a16="http://schemas.microsoft.com/office/drawing/2014/main" id="{00000000-0008-0000-04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0" name="Text Box 18">
          <a:extLst>
            <a:ext uri="{FF2B5EF4-FFF2-40B4-BE49-F238E27FC236}">
              <a16:creationId xmlns:a16="http://schemas.microsoft.com/office/drawing/2014/main" id="{00000000-0008-0000-04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1" name="Text Box 19">
          <a:extLst>
            <a:ext uri="{FF2B5EF4-FFF2-40B4-BE49-F238E27FC236}">
              <a16:creationId xmlns:a16="http://schemas.microsoft.com/office/drawing/2014/main" id="{00000000-0008-0000-04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2" name="Text Box 16">
          <a:extLst>
            <a:ext uri="{FF2B5EF4-FFF2-40B4-BE49-F238E27FC236}">
              <a16:creationId xmlns:a16="http://schemas.microsoft.com/office/drawing/2014/main" id="{00000000-0008-0000-04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3" name="Text Box 17">
          <a:extLst>
            <a:ext uri="{FF2B5EF4-FFF2-40B4-BE49-F238E27FC236}">
              <a16:creationId xmlns:a16="http://schemas.microsoft.com/office/drawing/2014/main" id="{00000000-0008-0000-04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4" name="Text Box 18">
          <a:extLst>
            <a:ext uri="{FF2B5EF4-FFF2-40B4-BE49-F238E27FC236}">
              <a16:creationId xmlns:a16="http://schemas.microsoft.com/office/drawing/2014/main" id="{00000000-0008-0000-04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5" name="Text Box 16">
          <a:extLst>
            <a:ext uri="{FF2B5EF4-FFF2-40B4-BE49-F238E27FC236}">
              <a16:creationId xmlns:a16="http://schemas.microsoft.com/office/drawing/2014/main" id="{00000000-0008-0000-04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6" name="Text Box 17">
          <a:extLst>
            <a:ext uri="{FF2B5EF4-FFF2-40B4-BE49-F238E27FC236}">
              <a16:creationId xmlns:a16="http://schemas.microsoft.com/office/drawing/2014/main" id="{00000000-0008-0000-04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7" name="Text Box 18">
          <a:extLst>
            <a:ext uri="{FF2B5EF4-FFF2-40B4-BE49-F238E27FC236}">
              <a16:creationId xmlns:a16="http://schemas.microsoft.com/office/drawing/2014/main" id="{00000000-0008-0000-04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8" name="Text Box 19">
          <a:extLst>
            <a:ext uri="{FF2B5EF4-FFF2-40B4-BE49-F238E27FC236}">
              <a16:creationId xmlns:a16="http://schemas.microsoft.com/office/drawing/2014/main" id="{00000000-0008-0000-04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9" name="Text Box 16">
          <a:extLst>
            <a:ext uri="{FF2B5EF4-FFF2-40B4-BE49-F238E27FC236}">
              <a16:creationId xmlns:a16="http://schemas.microsoft.com/office/drawing/2014/main" id="{00000000-0008-0000-04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0" name="Text Box 17">
          <a:extLst>
            <a:ext uri="{FF2B5EF4-FFF2-40B4-BE49-F238E27FC236}">
              <a16:creationId xmlns:a16="http://schemas.microsoft.com/office/drawing/2014/main" id="{00000000-0008-0000-04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1" name="Text Box 18">
          <a:extLst>
            <a:ext uri="{FF2B5EF4-FFF2-40B4-BE49-F238E27FC236}">
              <a16:creationId xmlns:a16="http://schemas.microsoft.com/office/drawing/2014/main" id="{00000000-0008-0000-04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2" name="Text Box 19">
          <a:extLst>
            <a:ext uri="{FF2B5EF4-FFF2-40B4-BE49-F238E27FC236}">
              <a16:creationId xmlns:a16="http://schemas.microsoft.com/office/drawing/2014/main" id="{00000000-0008-0000-04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523" name="Text Box 15">
          <a:extLst>
            <a:ext uri="{FF2B5EF4-FFF2-40B4-BE49-F238E27FC236}">
              <a16:creationId xmlns:a16="http://schemas.microsoft.com/office/drawing/2014/main" id="{00000000-0008-0000-04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524" name="Text Box 15">
          <a:extLst>
            <a:ext uri="{FF2B5EF4-FFF2-40B4-BE49-F238E27FC236}">
              <a16:creationId xmlns:a16="http://schemas.microsoft.com/office/drawing/2014/main" id="{00000000-0008-0000-04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525" name="Text Box 15">
          <a:extLst>
            <a:ext uri="{FF2B5EF4-FFF2-40B4-BE49-F238E27FC236}">
              <a16:creationId xmlns:a16="http://schemas.microsoft.com/office/drawing/2014/main" id="{00000000-0008-0000-0400-0000DD09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526" name="Text Box 15">
          <a:extLst>
            <a:ext uri="{FF2B5EF4-FFF2-40B4-BE49-F238E27FC236}">
              <a16:creationId xmlns:a16="http://schemas.microsoft.com/office/drawing/2014/main" id="{00000000-0008-0000-04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527" name="Text Box 15">
          <a:extLst>
            <a:ext uri="{FF2B5EF4-FFF2-40B4-BE49-F238E27FC236}">
              <a16:creationId xmlns:a16="http://schemas.microsoft.com/office/drawing/2014/main" id="{00000000-0008-0000-04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528" name="Text Box 15">
          <a:extLst>
            <a:ext uri="{FF2B5EF4-FFF2-40B4-BE49-F238E27FC236}">
              <a16:creationId xmlns:a16="http://schemas.microsoft.com/office/drawing/2014/main" id="{00000000-0008-0000-04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29" name="Text Box 16">
          <a:extLst>
            <a:ext uri="{FF2B5EF4-FFF2-40B4-BE49-F238E27FC236}">
              <a16:creationId xmlns:a16="http://schemas.microsoft.com/office/drawing/2014/main" id="{00000000-0008-0000-04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0" name="Text Box 17">
          <a:extLst>
            <a:ext uri="{FF2B5EF4-FFF2-40B4-BE49-F238E27FC236}">
              <a16:creationId xmlns:a16="http://schemas.microsoft.com/office/drawing/2014/main" id="{00000000-0008-0000-04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1" name="Text Box 18">
          <a:extLst>
            <a:ext uri="{FF2B5EF4-FFF2-40B4-BE49-F238E27FC236}">
              <a16:creationId xmlns:a16="http://schemas.microsoft.com/office/drawing/2014/main" id="{00000000-0008-0000-04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2" name="Text Box 19">
          <a:extLst>
            <a:ext uri="{FF2B5EF4-FFF2-40B4-BE49-F238E27FC236}">
              <a16:creationId xmlns:a16="http://schemas.microsoft.com/office/drawing/2014/main" id="{00000000-0008-0000-04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3" name="Text Box 16">
          <a:extLst>
            <a:ext uri="{FF2B5EF4-FFF2-40B4-BE49-F238E27FC236}">
              <a16:creationId xmlns:a16="http://schemas.microsoft.com/office/drawing/2014/main" id="{00000000-0008-0000-04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4" name="Text Box 17">
          <a:extLst>
            <a:ext uri="{FF2B5EF4-FFF2-40B4-BE49-F238E27FC236}">
              <a16:creationId xmlns:a16="http://schemas.microsoft.com/office/drawing/2014/main" id="{00000000-0008-0000-04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5" name="Text Box 18">
          <a:extLst>
            <a:ext uri="{FF2B5EF4-FFF2-40B4-BE49-F238E27FC236}">
              <a16:creationId xmlns:a16="http://schemas.microsoft.com/office/drawing/2014/main" id="{00000000-0008-0000-04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6" name="Text Box 19">
          <a:extLst>
            <a:ext uri="{FF2B5EF4-FFF2-40B4-BE49-F238E27FC236}">
              <a16:creationId xmlns:a16="http://schemas.microsoft.com/office/drawing/2014/main" id="{00000000-0008-0000-04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7" name="Text Box 16">
          <a:extLst>
            <a:ext uri="{FF2B5EF4-FFF2-40B4-BE49-F238E27FC236}">
              <a16:creationId xmlns:a16="http://schemas.microsoft.com/office/drawing/2014/main" id="{00000000-0008-0000-04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8" name="Text Box 17">
          <a:extLst>
            <a:ext uri="{FF2B5EF4-FFF2-40B4-BE49-F238E27FC236}">
              <a16:creationId xmlns:a16="http://schemas.microsoft.com/office/drawing/2014/main" id="{00000000-0008-0000-04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9" name="Text Box 18">
          <a:extLst>
            <a:ext uri="{FF2B5EF4-FFF2-40B4-BE49-F238E27FC236}">
              <a16:creationId xmlns:a16="http://schemas.microsoft.com/office/drawing/2014/main" id="{00000000-0008-0000-04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40" name="Text Box 19">
          <a:extLst>
            <a:ext uri="{FF2B5EF4-FFF2-40B4-BE49-F238E27FC236}">
              <a16:creationId xmlns:a16="http://schemas.microsoft.com/office/drawing/2014/main" id="{00000000-0008-0000-04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41" name="Text Box 15">
          <a:extLst>
            <a:ext uri="{FF2B5EF4-FFF2-40B4-BE49-F238E27FC236}">
              <a16:creationId xmlns:a16="http://schemas.microsoft.com/office/drawing/2014/main" id="{00000000-0008-0000-04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2" name="Text Box 16">
          <a:extLst>
            <a:ext uri="{FF2B5EF4-FFF2-40B4-BE49-F238E27FC236}">
              <a16:creationId xmlns:a16="http://schemas.microsoft.com/office/drawing/2014/main" id="{00000000-0008-0000-04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3" name="Text Box 17">
          <a:extLst>
            <a:ext uri="{FF2B5EF4-FFF2-40B4-BE49-F238E27FC236}">
              <a16:creationId xmlns:a16="http://schemas.microsoft.com/office/drawing/2014/main" id="{00000000-0008-0000-04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4" name="Text Box 18">
          <a:extLst>
            <a:ext uri="{FF2B5EF4-FFF2-40B4-BE49-F238E27FC236}">
              <a16:creationId xmlns:a16="http://schemas.microsoft.com/office/drawing/2014/main" id="{00000000-0008-0000-04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5" name="Text Box 19">
          <a:extLst>
            <a:ext uri="{FF2B5EF4-FFF2-40B4-BE49-F238E27FC236}">
              <a16:creationId xmlns:a16="http://schemas.microsoft.com/office/drawing/2014/main" id="{00000000-0008-0000-04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546" name="Text Box 15">
          <a:extLst>
            <a:ext uri="{FF2B5EF4-FFF2-40B4-BE49-F238E27FC236}">
              <a16:creationId xmlns:a16="http://schemas.microsoft.com/office/drawing/2014/main" id="{00000000-0008-0000-04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7" name="Text Box 16">
          <a:extLst>
            <a:ext uri="{FF2B5EF4-FFF2-40B4-BE49-F238E27FC236}">
              <a16:creationId xmlns:a16="http://schemas.microsoft.com/office/drawing/2014/main" id="{00000000-0008-0000-04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8" name="Text Box 17">
          <a:extLst>
            <a:ext uri="{FF2B5EF4-FFF2-40B4-BE49-F238E27FC236}">
              <a16:creationId xmlns:a16="http://schemas.microsoft.com/office/drawing/2014/main" id="{00000000-0008-0000-04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9" name="Text Box 18">
          <a:extLst>
            <a:ext uri="{FF2B5EF4-FFF2-40B4-BE49-F238E27FC236}">
              <a16:creationId xmlns:a16="http://schemas.microsoft.com/office/drawing/2014/main" id="{00000000-0008-0000-04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0" name="Text Box 16">
          <a:extLst>
            <a:ext uri="{FF2B5EF4-FFF2-40B4-BE49-F238E27FC236}">
              <a16:creationId xmlns:a16="http://schemas.microsoft.com/office/drawing/2014/main" id="{00000000-0008-0000-04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1" name="Text Box 17">
          <a:extLst>
            <a:ext uri="{FF2B5EF4-FFF2-40B4-BE49-F238E27FC236}">
              <a16:creationId xmlns:a16="http://schemas.microsoft.com/office/drawing/2014/main" id="{00000000-0008-0000-04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2" name="Text Box 18">
          <a:extLst>
            <a:ext uri="{FF2B5EF4-FFF2-40B4-BE49-F238E27FC236}">
              <a16:creationId xmlns:a16="http://schemas.microsoft.com/office/drawing/2014/main" id="{00000000-0008-0000-04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3" name="Text Box 19">
          <a:extLst>
            <a:ext uri="{FF2B5EF4-FFF2-40B4-BE49-F238E27FC236}">
              <a16:creationId xmlns:a16="http://schemas.microsoft.com/office/drawing/2014/main" id="{00000000-0008-0000-04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4" name="Text Box 16">
          <a:extLst>
            <a:ext uri="{FF2B5EF4-FFF2-40B4-BE49-F238E27FC236}">
              <a16:creationId xmlns:a16="http://schemas.microsoft.com/office/drawing/2014/main" id="{00000000-0008-0000-04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5" name="Text Box 17">
          <a:extLst>
            <a:ext uri="{FF2B5EF4-FFF2-40B4-BE49-F238E27FC236}">
              <a16:creationId xmlns:a16="http://schemas.microsoft.com/office/drawing/2014/main" id="{00000000-0008-0000-04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6" name="Text Box 18">
          <a:extLst>
            <a:ext uri="{FF2B5EF4-FFF2-40B4-BE49-F238E27FC236}">
              <a16:creationId xmlns:a16="http://schemas.microsoft.com/office/drawing/2014/main" id="{00000000-0008-0000-04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57" name="Text Box 15">
          <a:extLst>
            <a:ext uri="{FF2B5EF4-FFF2-40B4-BE49-F238E27FC236}">
              <a16:creationId xmlns:a16="http://schemas.microsoft.com/office/drawing/2014/main" id="{00000000-0008-0000-04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8" name="Text Box 16">
          <a:extLst>
            <a:ext uri="{FF2B5EF4-FFF2-40B4-BE49-F238E27FC236}">
              <a16:creationId xmlns:a16="http://schemas.microsoft.com/office/drawing/2014/main" id="{00000000-0008-0000-04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9" name="Text Box 17">
          <a:extLst>
            <a:ext uri="{FF2B5EF4-FFF2-40B4-BE49-F238E27FC236}">
              <a16:creationId xmlns:a16="http://schemas.microsoft.com/office/drawing/2014/main" id="{00000000-0008-0000-04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0" name="Text Box 18">
          <a:extLst>
            <a:ext uri="{FF2B5EF4-FFF2-40B4-BE49-F238E27FC236}">
              <a16:creationId xmlns:a16="http://schemas.microsoft.com/office/drawing/2014/main" id="{00000000-0008-0000-04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1" name="Text Box 19">
          <a:extLst>
            <a:ext uri="{FF2B5EF4-FFF2-40B4-BE49-F238E27FC236}">
              <a16:creationId xmlns:a16="http://schemas.microsoft.com/office/drawing/2014/main" id="{00000000-0008-0000-04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2" name="Text Box 16">
          <a:extLst>
            <a:ext uri="{FF2B5EF4-FFF2-40B4-BE49-F238E27FC236}">
              <a16:creationId xmlns:a16="http://schemas.microsoft.com/office/drawing/2014/main" id="{00000000-0008-0000-04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3" name="Text Box 17">
          <a:extLst>
            <a:ext uri="{FF2B5EF4-FFF2-40B4-BE49-F238E27FC236}">
              <a16:creationId xmlns:a16="http://schemas.microsoft.com/office/drawing/2014/main" id="{00000000-0008-0000-04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4" name="Text Box 18">
          <a:extLst>
            <a:ext uri="{FF2B5EF4-FFF2-40B4-BE49-F238E27FC236}">
              <a16:creationId xmlns:a16="http://schemas.microsoft.com/office/drawing/2014/main" id="{00000000-0008-0000-04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5" name="Text Box 19">
          <a:extLst>
            <a:ext uri="{FF2B5EF4-FFF2-40B4-BE49-F238E27FC236}">
              <a16:creationId xmlns:a16="http://schemas.microsoft.com/office/drawing/2014/main" id="{00000000-0008-0000-04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6" name="Text Box 16">
          <a:extLst>
            <a:ext uri="{FF2B5EF4-FFF2-40B4-BE49-F238E27FC236}">
              <a16:creationId xmlns:a16="http://schemas.microsoft.com/office/drawing/2014/main" id="{00000000-0008-0000-04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7" name="Text Box 17">
          <a:extLst>
            <a:ext uri="{FF2B5EF4-FFF2-40B4-BE49-F238E27FC236}">
              <a16:creationId xmlns:a16="http://schemas.microsoft.com/office/drawing/2014/main" id="{00000000-0008-0000-04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8" name="Text Box 18">
          <a:extLst>
            <a:ext uri="{FF2B5EF4-FFF2-40B4-BE49-F238E27FC236}">
              <a16:creationId xmlns:a16="http://schemas.microsoft.com/office/drawing/2014/main" id="{00000000-0008-0000-04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9" name="Text Box 19">
          <a:extLst>
            <a:ext uri="{FF2B5EF4-FFF2-40B4-BE49-F238E27FC236}">
              <a16:creationId xmlns:a16="http://schemas.microsoft.com/office/drawing/2014/main" id="{00000000-0008-0000-04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70" name="Text Box 15">
          <a:extLst>
            <a:ext uri="{FF2B5EF4-FFF2-40B4-BE49-F238E27FC236}">
              <a16:creationId xmlns:a16="http://schemas.microsoft.com/office/drawing/2014/main" id="{00000000-0008-0000-04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1" name="Text Box 16">
          <a:extLst>
            <a:ext uri="{FF2B5EF4-FFF2-40B4-BE49-F238E27FC236}">
              <a16:creationId xmlns:a16="http://schemas.microsoft.com/office/drawing/2014/main" id="{00000000-0008-0000-04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2" name="Text Box 17">
          <a:extLst>
            <a:ext uri="{FF2B5EF4-FFF2-40B4-BE49-F238E27FC236}">
              <a16:creationId xmlns:a16="http://schemas.microsoft.com/office/drawing/2014/main" id="{00000000-0008-0000-04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3" name="Text Box 18">
          <a:extLst>
            <a:ext uri="{FF2B5EF4-FFF2-40B4-BE49-F238E27FC236}">
              <a16:creationId xmlns:a16="http://schemas.microsoft.com/office/drawing/2014/main" id="{00000000-0008-0000-04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4" name="Text Box 19">
          <a:extLst>
            <a:ext uri="{FF2B5EF4-FFF2-40B4-BE49-F238E27FC236}">
              <a16:creationId xmlns:a16="http://schemas.microsoft.com/office/drawing/2014/main" id="{00000000-0008-0000-04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5" name="Text Box 16">
          <a:extLst>
            <a:ext uri="{FF2B5EF4-FFF2-40B4-BE49-F238E27FC236}">
              <a16:creationId xmlns:a16="http://schemas.microsoft.com/office/drawing/2014/main" id="{00000000-0008-0000-04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6" name="Text Box 17">
          <a:extLst>
            <a:ext uri="{FF2B5EF4-FFF2-40B4-BE49-F238E27FC236}">
              <a16:creationId xmlns:a16="http://schemas.microsoft.com/office/drawing/2014/main" id="{00000000-0008-0000-04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577" name="Text Box 18">
          <a:extLst>
            <a:ext uri="{FF2B5EF4-FFF2-40B4-BE49-F238E27FC236}">
              <a16:creationId xmlns:a16="http://schemas.microsoft.com/office/drawing/2014/main" id="{00000000-0008-0000-04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8" name="Text Box 16">
          <a:extLst>
            <a:ext uri="{FF2B5EF4-FFF2-40B4-BE49-F238E27FC236}">
              <a16:creationId xmlns:a16="http://schemas.microsoft.com/office/drawing/2014/main" id="{00000000-0008-0000-04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9" name="Text Box 17">
          <a:extLst>
            <a:ext uri="{FF2B5EF4-FFF2-40B4-BE49-F238E27FC236}">
              <a16:creationId xmlns:a16="http://schemas.microsoft.com/office/drawing/2014/main" id="{00000000-0008-0000-04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0" name="Text Box 18">
          <a:extLst>
            <a:ext uri="{FF2B5EF4-FFF2-40B4-BE49-F238E27FC236}">
              <a16:creationId xmlns:a16="http://schemas.microsoft.com/office/drawing/2014/main" id="{00000000-0008-0000-04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1" name="Text Box 19">
          <a:extLst>
            <a:ext uri="{FF2B5EF4-FFF2-40B4-BE49-F238E27FC236}">
              <a16:creationId xmlns:a16="http://schemas.microsoft.com/office/drawing/2014/main" id="{00000000-0008-0000-04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2" name="Text Box 16">
          <a:extLst>
            <a:ext uri="{FF2B5EF4-FFF2-40B4-BE49-F238E27FC236}">
              <a16:creationId xmlns:a16="http://schemas.microsoft.com/office/drawing/2014/main" id="{00000000-0008-0000-04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3" name="Text Box 15">
          <a:extLst>
            <a:ext uri="{FF2B5EF4-FFF2-40B4-BE49-F238E27FC236}">
              <a16:creationId xmlns:a16="http://schemas.microsoft.com/office/drawing/2014/main" id="{00000000-0008-0000-04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584" name="Text Box 15">
          <a:extLst>
            <a:ext uri="{FF2B5EF4-FFF2-40B4-BE49-F238E27FC236}">
              <a16:creationId xmlns:a16="http://schemas.microsoft.com/office/drawing/2014/main" id="{00000000-0008-0000-04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85" name="Text Box 15">
          <a:extLst>
            <a:ext uri="{FF2B5EF4-FFF2-40B4-BE49-F238E27FC236}">
              <a16:creationId xmlns:a16="http://schemas.microsoft.com/office/drawing/2014/main" id="{00000000-0008-0000-04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86" name="Text Box 15">
          <a:extLst>
            <a:ext uri="{FF2B5EF4-FFF2-40B4-BE49-F238E27FC236}">
              <a16:creationId xmlns:a16="http://schemas.microsoft.com/office/drawing/2014/main" id="{00000000-0008-0000-0400-00001A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87" name="Text Box 15">
          <a:extLst>
            <a:ext uri="{FF2B5EF4-FFF2-40B4-BE49-F238E27FC236}">
              <a16:creationId xmlns:a16="http://schemas.microsoft.com/office/drawing/2014/main" id="{00000000-0008-0000-04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88" name="Text Box 15">
          <a:extLst>
            <a:ext uri="{FF2B5EF4-FFF2-40B4-BE49-F238E27FC236}">
              <a16:creationId xmlns:a16="http://schemas.microsoft.com/office/drawing/2014/main" id="{00000000-0008-0000-04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9" name="Text Box 15">
          <a:extLst>
            <a:ext uri="{FF2B5EF4-FFF2-40B4-BE49-F238E27FC236}">
              <a16:creationId xmlns:a16="http://schemas.microsoft.com/office/drawing/2014/main" id="{00000000-0008-0000-04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0" name="Text Box 16">
          <a:extLst>
            <a:ext uri="{FF2B5EF4-FFF2-40B4-BE49-F238E27FC236}">
              <a16:creationId xmlns:a16="http://schemas.microsoft.com/office/drawing/2014/main" id="{00000000-0008-0000-04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1" name="Text Box 17">
          <a:extLst>
            <a:ext uri="{FF2B5EF4-FFF2-40B4-BE49-F238E27FC236}">
              <a16:creationId xmlns:a16="http://schemas.microsoft.com/office/drawing/2014/main" id="{00000000-0008-0000-04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2" name="Text Box 18">
          <a:extLst>
            <a:ext uri="{FF2B5EF4-FFF2-40B4-BE49-F238E27FC236}">
              <a16:creationId xmlns:a16="http://schemas.microsoft.com/office/drawing/2014/main" id="{00000000-0008-0000-04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3" name="Text Box 19">
          <a:extLst>
            <a:ext uri="{FF2B5EF4-FFF2-40B4-BE49-F238E27FC236}">
              <a16:creationId xmlns:a16="http://schemas.microsoft.com/office/drawing/2014/main" id="{00000000-0008-0000-04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4" name="Text Box 16">
          <a:extLst>
            <a:ext uri="{FF2B5EF4-FFF2-40B4-BE49-F238E27FC236}">
              <a16:creationId xmlns:a16="http://schemas.microsoft.com/office/drawing/2014/main" id="{00000000-0008-0000-04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5" name="Text Box 17">
          <a:extLst>
            <a:ext uri="{FF2B5EF4-FFF2-40B4-BE49-F238E27FC236}">
              <a16:creationId xmlns:a16="http://schemas.microsoft.com/office/drawing/2014/main" id="{00000000-0008-0000-04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6" name="Text Box 18">
          <a:extLst>
            <a:ext uri="{FF2B5EF4-FFF2-40B4-BE49-F238E27FC236}">
              <a16:creationId xmlns:a16="http://schemas.microsoft.com/office/drawing/2014/main" id="{00000000-0008-0000-04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7" name="Text Box 19">
          <a:extLst>
            <a:ext uri="{FF2B5EF4-FFF2-40B4-BE49-F238E27FC236}">
              <a16:creationId xmlns:a16="http://schemas.microsoft.com/office/drawing/2014/main" id="{00000000-0008-0000-04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8" name="Text Box 16">
          <a:extLst>
            <a:ext uri="{FF2B5EF4-FFF2-40B4-BE49-F238E27FC236}">
              <a16:creationId xmlns:a16="http://schemas.microsoft.com/office/drawing/2014/main" id="{00000000-0008-0000-04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9" name="Text Box 17">
          <a:extLst>
            <a:ext uri="{FF2B5EF4-FFF2-40B4-BE49-F238E27FC236}">
              <a16:creationId xmlns:a16="http://schemas.microsoft.com/office/drawing/2014/main" id="{00000000-0008-0000-04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0" name="Text Box 18">
          <a:extLst>
            <a:ext uri="{FF2B5EF4-FFF2-40B4-BE49-F238E27FC236}">
              <a16:creationId xmlns:a16="http://schemas.microsoft.com/office/drawing/2014/main" id="{00000000-0008-0000-04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1" name="Text Box 19">
          <a:extLst>
            <a:ext uri="{FF2B5EF4-FFF2-40B4-BE49-F238E27FC236}">
              <a16:creationId xmlns:a16="http://schemas.microsoft.com/office/drawing/2014/main" id="{00000000-0008-0000-04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02" name="Text Box 15">
          <a:extLst>
            <a:ext uri="{FF2B5EF4-FFF2-40B4-BE49-F238E27FC236}">
              <a16:creationId xmlns:a16="http://schemas.microsoft.com/office/drawing/2014/main" id="{00000000-0008-0000-04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3" name="Text Box 16">
          <a:extLst>
            <a:ext uri="{FF2B5EF4-FFF2-40B4-BE49-F238E27FC236}">
              <a16:creationId xmlns:a16="http://schemas.microsoft.com/office/drawing/2014/main" id="{00000000-0008-0000-04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4" name="Text Box 17">
          <a:extLst>
            <a:ext uri="{FF2B5EF4-FFF2-40B4-BE49-F238E27FC236}">
              <a16:creationId xmlns:a16="http://schemas.microsoft.com/office/drawing/2014/main" id="{00000000-0008-0000-04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5" name="Text Box 18">
          <a:extLst>
            <a:ext uri="{FF2B5EF4-FFF2-40B4-BE49-F238E27FC236}">
              <a16:creationId xmlns:a16="http://schemas.microsoft.com/office/drawing/2014/main" id="{00000000-0008-0000-04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6" name="Text Box 19">
          <a:extLst>
            <a:ext uri="{FF2B5EF4-FFF2-40B4-BE49-F238E27FC236}">
              <a16:creationId xmlns:a16="http://schemas.microsoft.com/office/drawing/2014/main" id="{00000000-0008-0000-04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7" name="Text Box 16">
          <a:extLst>
            <a:ext uri="{FF2B5EF4-FFF2-40B4-BE49-F238E27FC236}">
              <a16:creationId xmlns:a16="http://schemas.microsoft.com/office/drawing/2014/main" id="{00000000-0008-0000-04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8" name="Text Box 17">
          <a:extLst>
            <a:ext uri="{FF2B5EF4-FFF2-40B4-BE49-F238E27FC236}">
              <a16:creationId xmlns:a16="http://schemas.microsoft.com/office/drawing/2014/main" id="{00000000-0008-0000-04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9" name="Text Box 18">
          <a:extLst>
            <a:ext uri="{FF2B5EF4-FFF2-40B4-BE49-F238E27FC236}">
              <a16:creationId xmlns:a16="http://schemas.microsoft.com/office/drawing/2014/main" id="{00000000-0008-0000-04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0" name="Text Box 16">
          <a:extLst>
            <a:ext uri="{FF2B5EF4-FFF2-40B4-BE49-F238E27FC236}">
              <a16:creationId xmlns:a16="http://schemas.microsoft.com/office/drawing/2014/main" id="{00000000-0008-0000-04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1" name="Text Box 17">
          <a:extLst>
            <a:ext uri="{FF2B5EF4-FFF2-40B4-BE49-F238E27FC236}">
              <a16:creationId xmlns:a16="http://schemas.microsoft.com/office/drawing/2014/main" id="{00000000-0008-0000-04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2" name="Text Box 18">
          <a:extLst>
            <a:ext uri="{FF2B5EF4-FFF2-40B4-BE49-F238E27FC236}">
              <a16:creationId xmlns:a16="http://schemas.microsoft.com/office/drawing/2014/main" id="{00000000-0008-0000-04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3" name="Text Box 19">
          <a:extLst>
            <a:ext uri="{FF2B5EF4-FFF2-40B4-BE49-F238E27FC236}">
              <a16:creationId xmlns:a16="http://schemas.microsoft.com/office/drawing/2014/main" id="{00000000-0008-0000-04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4" name="Text Box 16">
          <a:extLst>
            <a:ext uri="{FF2B5EF4-FFF2-40B4-BE49-F238E27FC236}">
              <a16:creationId xmlns:a16="http://schemas.microsoft.com/office/drawing/2014/main" id="{00000000-0008-0000-04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5" name="Text Box 17">
          <a:extLst>
            <a:ext uri="{FF2B5EF4-FFF2-40B4-BE49-F238E27FC236}">
              <a16:creationId xmlns:a16="http://schemas.microsoft.com/office/drawing/2014/main" id="{00000000-0008-0000-04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6" name="Text Box 18">
          <a:extLst>
            <a:ext uri="{FF2B5EF4-FFF2-40B4-BE49-F238E27FC236}">
              <a16:creationId xmlns:a16="http://schemas.microsoft.com/office/drawing/2014/main" id="{00000000-0008-0000-04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7" name="Text Box 19">
          <a:extLst>
            <a:ext uri="{FF2B5EF4-FFF2-40B4-BE49-F238E27FC236}">
              <a16:creationId xmlns:a16="http://schemas.microsoft.com/office/drawing/2014/main" id="{00000000-0008-0000-04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618" name="Text Box 15">
          <a:extLst>
            <a:ext uri="{FF2B5EF4-FFF2-40B4-BE49-F238E27FC236}">
              <a16:creationId xmlns:a16="http://schemas.microsoft.com/office/drawing/2014/main" id="{00000000-0008-0000-04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619" name="Text Box 15">
          <a:extLst>
            <a:ext uri="{FF2B5EF4-FFF2-40B4-BE49-F238E27FC236}">
              <a16:creationId xmlns:a16="http://schemas.microsoft.com/office/drawing/2014/main" id="{00000000-0008-0000-04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620" name="Text Box 15">
          <a:extLst>
            <a:ext uri="{FF2B5EF4-FFF2-40B4-BE49-F238E27FC236}">
              <a16:creationId xmlns:a16="http://schemas.microsoft.com/office/drawing/2014/main" id="{00000000-0008-0000-0400-00003C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621" name="Text Box 15">
          <a:extLst>
            <a:ext uri="{FF2B5EF4-FFF2-40B4-BE49-F238E27FC236}">
              <a16:creationId xmlns:a16="http://schemas.microsoft.com/office/drawing/2014/main" id="{00000000-0008-0000-04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622" name="Text Box 15">
          <a:extLst>
            <a:ext uri="{FF2B5EF4-FFF2-40B4-BE49-F238E27FC236}">
              <a16:creationId xmlns:a16="http://schemas.microsoft.com/office/drawing/2014/main" id="{00000000-0008-0000-04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623" name="Text Box 15">
          <a:extLst>
            <a:ext uri="{FF2B5EF4-FFF2-40B4-BE49-F238E27FC236}">
              <a16:creationId xmlns:a16="http://schemas.microsoft.com/office/drawing/2014/main" id="{00000000-0008-0000-04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4" name="Text Box 16">
          <a:extLst>
            <a:ext uri="{FF2B5EF4-FFF2-40B4-BE49-F238E27FC236}">
              <a16:creationId xmlns:a16="http://schemas.microsoft.com/office/drawing/2014/main" id="{00000000-0008-0000-04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5" name="Text Box 17">
          <a:extLst>
            <a:ext uri="{FF2B5EF4-FFF2-40B4-BE49-F238E27FC236}">
              <a16:creationId xmlns:a16="http://schemas.microsoft.com/office/drawing/2014/main" id="{00000000-0008-0000-04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6" name="Text Box 18">
          <a:extLst>
            <a:ext uri="{FF2B5EF4-FFF2-40B4-BE49-F238E27FC236}">
              <a16:creationId xmlns:a16="http://schemas.microsoft.com/office/drawing/2014/main" id="{00000000-0008-0000-04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7" name="Text Box 19">
          <a:extLst>
            <a:ext uri="{FF2B5EF4-FFF2-40B4-BE49-F238E27FC236}">
              <a16:creationId xmlns:a16="http://schemas.microsoft.com/office/drawing/2014/main" id="{00000000-0008-0000-04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8" name="Text Box 16">
          <a:extLst>
            <a:ext uri="{FF2B5EF4-FFF2-40B4-BE49-F238E27FC236}">
              <a16:creationId xmlns:a16="http://schemas.microsoft.com/office/drawing/2014/main" id="{00000000-0008-0000-04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9" name="Text Box 17">
          <a:extLst>
            <a:ext uri="{FF2B5EF4-FFF2-40B4-BE49-F238E27FC236}">
              <a16:creationId xmlns:a16="http://schemas.microsoft.com/office/drawing/2014/main" id="{00000000-0008-0000-04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0" name="Text Box 18">
          <a:extLst>
            <a:ext uri="{FF2B5EF4-FFF2-40B4-BE49-F238E27FC236}">
              <a16:creationId xmlns:a16="http://schemas.microsoft.com/office/drawing/2014/main" id="{00000000-0008-0000-04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1" name="Text Box 19">
          <a:extLst>
            <a:ext uri="{FF2B5EF4-FFF2-40B4-BE49-F238E27FC236}">
              <a16:creationId xmlns:a16="http://schemas.microsoft.com/office/drawing/2014/main" id="{00000000-0008-0000-04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2" name="Text Box 16">
          <a:extLst>
            <a:ext uri="{FF2B5EF4-FFF2-40B4-BE49-F238E27FC236}">
              <a16:creationId xmlns:a16="http://schemas.microsoft.com/office/drawing/2014/main" id="{00000000-0008-0000-04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3" name="Text Box 17">
          <a:extLst>
            <a:ext uri="{FF2B5EF4-FFF2-40B4-BE49-F238E27FC236}">
              <a16:creationId xmlns:a16="http://schemas.microsoft.com/office/drawing/2014/main" id="{00000000-0008-0000-04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4" name="Text Box 18">
          <a:extLst>
            <a:ext uri="{FF2B5EF4-FFF2-40B4-BE49-F238E27FC236}">
              <a16:creationId xmlns:a16="http://schemas.microsoft.com/office/drawing/2014/main" id="{00000000-0008-0000-04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5" name="Text Box 19">
          <a:extLst>
            <a:ext uri="{FF2B5EF4-FFF2-40B4-BE49-F238E27FC236}">
              <a16:creationId xmlns:a16="http://schemas.microsoft.com/office/drawing/2014/main" id="{00000000-0008-0000-04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36" name="Text Box 15">
          <a:extLst>
            <a:ext uri="{FF2B5EF4-FFF2-40B4-BE49-F238E27FC236}">
              <a16:creationId xmlns:a16="http://schemas.microsoft.com/office/drawing/2014/main" id="{00000000-0008-0000-04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7" name="Text Box 16">
          <a:extLst>
            <a:ext uri="{FF2B5EF4-FFF2-40B4-BE49-F238E27FC236}">
              <a16:creationId xmlns:a16="http://schemas.microsoft.com/office/drawing/2014/main" id="{00000000-0008-0000-04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8" name="Text Box 17">
          <a:extLst>
            <a:ext uri="{FF2B5EF4-FFF2-40B4-BE49-F238E27FC236}">
              <a16:creationId xmlns:a16="http://schemas.microsoft.com/office/drawing/2014/main" id="{00000000-0008-0000-04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9" name="Text Box 18">
          <a:extLst>
            <a:ext uri="{FF2B5EF4-FFF2-40B4-BE49-F238E27FC236}">
              <a16:creationId xmlns:a16="http://schemas.microsoft.com/office/drawing/2014/main" id="{00000000-0008-0000-04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40" name="Text Box 19">
          <a:extLst>
            <a:ext uri="{FF2B5EF4-FFF2-40B4-BE49-F238E27FC236}">
              <a16:creationId xmlns:a16="http://schemas.microsoft.com/office/drawing/2014/main" id="{00000000-0008-0000-04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641" name="Text Box 15">
          <a:extLst>
            <a:ext uri="{FF2B5EF4-FFF2-40B4-BE49-F238E27FC236}">
              <a16:creationId xmlns:a16="http://schemas.microsoft.com/office/drawing/2014/main" id="{00000000-0008-0000-04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2" name="Text Box 16">
          <a:extLst>
            <a:ext uri="{FF2B5EF4-FFF2-40B4-BE49-F238E27FC236}">
              <a16:creationId xmlns:a16="http://schemas.microsoft.com/office/drawing/2014/main" id="{00000000-0008-0000-04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3" name="Text Box 17">
          <a:extLst>
            <a:ext uri="{FF2B5EF4-FFF2-40B4-BE49-F238E27FC236}">
              <a16:creationId xmlns:a16="http://schemas.microsoft.com/office/drawing/2014/main" id="{00000000-0008-0000-04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4" name="Text Box 18">
          <a:extLst>
            <a:ext uri="{FF2B5EF4-FFF2-40B4-BE49-F238E27FC236}">
              <a16:creationId xmlns:a16="http://schemas.microsoft.com/office/drawing/2014/main" id="{00000000-0008-0000-04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5" name="Text Box 16">
          <a:extLst>
            <a:ext uri="{FF2B5EF4-FFF2-40B4-BE49-F238E27FC236}">
              <a16:creationId xmlns:a16="http://schemas.microsoft.com/office/drawing/2014/main" id="{00000000-0008-0000-04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6" name="Text Box 17">
          <a:extLst>
            <a:ext uri="{FF2B5EF4-FFF2-40B4-BE49-F238E27FC236}">
              <a16:creationId xmlns:a16="http://schemas.microsoft.com/office/drawing/2014/main" id="{00000000-0008-0000-04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7" name="Text Box 18">
          <a:extLst>
            <a:ext uri="{FF2B5EF4-FFF2-40B4-BE49-F238E27FC236}">
              <a16:creationId xmlns:a16="http://schemas.microsoft.com/office/drawing/2014/main" id="{00000000-0008-0000-04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8" name="Text Box 19">
          <a:extLst>
            <a:ext uri="{FF2B5EF4-FFF2-40B4-BE49-F238E27FC236}">
              <a16:creationId xmlns:a16="http://schemas.microsoft.com/office/drawing/2014/main" id="{00000000-0008-0000-04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9" name="Text Box 16">
          <a:extLst>
            <a:ext uri="{FF2B5EF4-FFF2-40B4-BE49-F238E27FC236}">
              <a16:creationId xmlns:a16="http://schemas.microsoft.com/office/drawing/2014/main" id="{00000000-0008-0000-04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0" name="Text Box 17">
          <a:extLst>
            <a:ext uri="{FF2B5EF4-FFF2-40B4-BE49-F238E27FC236}">
              <a16:creationId xmlns:a16="http://schemas.microsoft.com/office/drawing/2014/main" id="{00000000-0008-0000-04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1" name="Text Box 18">
          <a:extLst>
            <a:ext uri="{FF2B5EF4-FFF2-40B4-BE49-F238E27FC236}">
              <a16:creationId xmlns:a16="http://schemas.microsoft.com/office/drawing/2014/main" id="{00000000-0008-0000-04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52" name="Text Box 15">
          <a:extLst>
            <a:ext uri="{FF2B5EF4-FFF2-40B4-BE49-F238E27FC236}">
              <a16:creationId xmlns:a16="http://schemas.microsoft.com/office/drawing/2014/main" id="{00000000-0008-0000-04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3" name="Text Box 16">
          <a:extLst>
            <a:ext uri="{FF2B5EF4-FFF2-40B4-BE49-F238E27FC236}">
              <a16:creationId xmlns:a16="http://schemas.microsoft.com/office/drawing/2014/main" id="{00000000-0008-0000-04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4" name="Text Box 17">
          <a:extLst>
            <a:ext uri="{FF2B5EF4-FFF2-40B4-BE49-F238E27FC236}">
              <a16:creationId xmlns:a16="http://schemas.microsoft.com/office/drawing/2014/main" id="{00000000-0008-0000-04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5" name="Text Box 18">
          <a:extLst>
            <a:ext uri="{FF2B5EF4-FFF2-40B4-BE49-F238E27FC236}">
              <a16:creationId xmlns:a16="http://schemas.microsoft.com/office/drawing/2014/main" id="{00000000-0008-0000-04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6" name="Text Box 19">
          <a:extLst>
            <a:ext uri="{FF2B5EF4-FFF2-40B4-BE49-F238E27FC236}">
              <a16:creationId xmlns:a16="http://schemas.microsoft.com/office/drawing/2014/main" id="{00000000-0008-0000-04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7" name="Text Box 16">
          <a:extLst>
            <a:ext uri="{FF2B5EF4-FFF2-40B4-BE49-F238E27FC236}">
              <a16:creationId xmlns:a16="http://schemas.microsoft.com/office/drawing/2014/main" id="{00000000-0008-0000-04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8" name="Text Box 17">
          <a:extLst>
            <a:ext uri="{FF2B5EF4-FFF2-40B4-BE49-F238E27FC236}">
              <a16:creationId xmlns:a16="http://schemas.microsoft.com/office/drawing/2014/main" id="{00000000-0008-0000-04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9" name="Text Box 18">
          <a:extLst>
            <a:ext uri="{FF2B5EF4-FFF2-40B4-BE49-F238E27FC236}">
              <a16:creationId xmlns:a16="http://schemas.microsoft.com/office/drawing/2014/main" id="{00000000-0008-0000-04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60" name="Text Box 19">
          <a:extLst>
            <a:ext uri="{FF2B5EF4-FFF2-40B4-BE49-F238E27FC236}">
              <a16:creationId xmlns:a16="http://schemas.microsoft.com/office/drawing/2014/main" id="{00000000-0008-0000-04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1" name="Text Box 16">
          <a:extLst>
            <a:ext uri="{FF2B5EF4-FFF2-40B4-BE49-F238E27FC236}">
              <a16:creationId xmlns:a16="http://schemas.microsoft.com/office/drawing/2014/main" id="{00000000-0008-0000-04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2" name="Text Box 17">
          <a:extLst>
            <a:ext uri="{FF2B5EF4-FFF2-40B4-BE49-F238E27FC236}">
              <a16:creationId xmlns:a16="http://schemas.microsoft.com/office/drawing/2014/main" id="{00000000-0008-0000-04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3" name="Text Box 18">
          <a:extLst>
            <a:ext uri="{FF2B5EF4-FFF2-40B4-BE49-F238E27FC236}">
              <a16:creationId xmlns:a16="http://schemas.microsoft.com/office/drawing/2014/main" id="{00000000-0008-0000-04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4" name="Text Box 19">
          <a:extLst>
            <a:ext uri="{FF2B5EF4-FFF2-40B4-BE49-F238E27FC236}">
              <a16:creationId xmlns:a16="http://schemas.microsoft.com/office/drawing/2014/main" id="{00000000-0008-0000-04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65" name="Text Box 15">
          <a:extLst>
            <a:ext uri="{FF2B5EF4-FFF2-40B4-BE49-F238E27FC236}">
              <a16:creationId xmlns:a16="http://schemas.microsoft.com/office/drawing/2014/main" id="{00000000-0008-0000-04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6" name="Text Box 16">
          <a:extLst>
            <a:ext uri="{FF2B5EF4-FFF2-40B4-BE49-F238E27FC236}">
              <a16:creationId xmlns:a16="http://schemas.microsoft.com/office/drawing/2014/main" id="{00000000-0008-0000-04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7" name="Text Box 17">
          <a:extLst>
            <a:ext uri="{FF2B5EF4-FFF2-40B4-BE49-F238E27FC236}">
              <a16:creationId xmlns:a16="http://schemas.microsoft.com/office/drawing/2014/main" id="{00000000-0008-0000-04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8" name="Text Box 18">
          <a:extLst>
            <a:ext uri="{FF2B5EF4-FFF2-40B4-BE49-F238E27FC236}">
              <a16:creationId xmlns:a16="http://schemas.microsoft.com/office/drawing/2014/main" id="{00000000-0008-0000-04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9" name="Text Box 19">
          <a:extLst>
            <a:ext uri="{FF2B5EF4-FFF2-40B4-BE49-F238E27FC236}">
              <a16:creationId xmlns:a16="http://schemas.microsoft.com/office/drawing/2014/main" id="{00000000-0008-0000-04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0" name="Text Box 16">
          <a:extLst>
            <a:ext uri="{FF2B5EF4-FFF2-40B4-BE49-F238E27FC236}">
              <a16:creationId xmlns:a16="http://schemas.microsoft.com/office/drawing/2014/main" id="{00000000-0008-0000-04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1" name="Text Box 17">
          <a:extLst>
            <a:ext uri="{FF2B5EF4-FFF2-40B4-BE49-F238E27FC236}">
              <a16:creationId xmlns:a16="http://schemas.microsoft.com/office/drawing/2014/main" id="{00000000-0008-0000-04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672" name="Text Box 18">
          <a:extLst>
            <a:ext uri="{FF2B5EF4-FFF2-40B4-BE49-F238E27FC236}">
              <a16:creationId xmlns:a16="http://schemas.microsoft.com/office/drawing/2014/main" id="{00000000-0008-0000-04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3" name="Text Box 16">
          <a:extLst>
            <a:ext uri="{FF2B5EF4-FFF2-40B4-BE49-F238E27FC236}">
              <a16:creationId xmlns:a16="http://schemas.microsoft.com/office/drawing/2014/main" id="{00000000-0008-0000-04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4" name="Text Box 17">
          <a:extLst>
            <a:ext uri="{FF2B5EF4-FFF2-40B4-BE49-F238E27FC236}">
              <a16:creationId xmlns:a16="http://schemas.microsoft.com/office/drawing/2014/main" id="{00000000-0008-0000-04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5" name="Text Box 18">
          <a:extLst>
            <a:ext uri="{FF2B5EF4-FFF2-40B4-BE49-F238E27FC236}">
              <a16:creationId xmlns:a16="http://schemas.microsoft.com/office/drawing/2014/main" id="{00000000-0008-0000-04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6" name="Text Box 19">
          <a:extLst>
            <a:ext uri="{FF2B5EF4-FFF2-40B4-BE49-F238E27FC236}">
              <a16:creationId xmlns:a16="http://schemas.microsoft.com/office/drawing/2014/main" id="{00000000-0008-0000-04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7" name="Text Box 16">
          <a:extLst>
            <a:ext uri="{FF2B5EF4-FFF2-40B4-BE49-F238E27FC236}">
              <a16:creationId xmlns:a16="http://schemas.microsoft.com/office/drawing/2014/main" id="{00000000-0008-0000-04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78" name="Text Box 15">
          <a:extLst>
            <a:ext uri="{FF2B5EF4-FFF2-40B4-BE49-F238E27FC236}">
              <a16:creationId xmlns:a16="http://schemas.microsoft.com/office/drawing/2014/main" id="{00000000-0008-0000-04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679" name="Text Box 15">
          <a:extLst>
            <a:ext uri="{FF2B5EF4-FFF2-40B4-BE49-F238E27FC236}">
              <a16:creationId xmlns:a16="http://schemas.microsoft.com/office/drawing/2014/main" id="{00000000-0008-0000-04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80" name="Text Box 15">
          <a:extLst>
            <a:ext uri="{FF2B5EF4-FFF2-40B4-BE49-F238E27FC236}">
              <a16:creationId xmlns:a16="http://schemas.microsoft.com/office/drawing/2014/main" id="{00000000-0008-0000-04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81" name="Text Box 15">
          <a:extLst>
            <a:ext uri="{FF2B5EF4-FFF2-40B4-BE49-F238E27FC236}">
              <a16:creationId xmlns:a16="http://schemas.microsoft.com/office/drawing/2014/main" id="{00000000-0008-0000-0400-000079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82" name="Text Box 15">
          <a:extLst>
            <a:ext uri="{FF2B5EF4-FFF2-40B4-BE49-F238E27FC236}">
              <a16:creationId xmlns:a16="http://schemas.microsoft.com/office/drawing/2014/main" id="{00000000-0008-0000-04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83" name="Text Box 15">
          <a:extLst>
            <a:ext uri="{FF2B5EF4-FFF2-40B4-BE49-F238E27FC236}">
              <a16:creationId xmlns:a16="http://schemas.microsoft.com/office/drawing/2014/main" id="{00000000-0008-0000-04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84" name="Text Box 15">
          <a:extLst>
            <a:ext uri="{FF2B5EF4-FFF2-40B4-BE49-F238E27FC236}">
              <a16:creationId xmlns:a16="http://schemas.microsoft.com/office/drawing/2014/main" id="{00000000-0008-0000-04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5" name="Text Box 16">
          <a:extLst>
            <a:ext uri="{FF2B5EF4-FFF2-40B4-BE49-F238E27FC236}">
              <a16:creationId xmlns:a16="http://schemas.microsoft.com/office/drawing/2014/main" id="{00000000-0008-0000-04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6" name="Text Box 17">
          <a:extLst>
            <a:ext uri="{FF2B5EF4-FFF2-40B4-BE49-F238E27FC236}">
              <a16:creationId xmlns:a16="http://schemas.microsoft.com/office/drawing/2014/main" id="{00000000-0008-0000-04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7" name="Text Box 18">
          <a:extLst>
            <a:ext uri="{FF2B5EF4-FFF2-40B4-BE49-F238E27FC236}">
              <a16:creationId xmlns:a16="http://schemas.microsoft.com/office/drawing/2014/main" id="{00000000-0008-0000-04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8" name="Text Box 19">
          <a:extLst>
            <a:ext uri="{FF2B5EF4-FFF2-40B4-BE49-F238E27FC236}">
              <a16:creationId xmlns:a16="http://schemas.microsoft.com/office/drawing/2014/main" id="{00000000-0008-0000-04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89" name="Text Box 16">
          <a:extLst>
            <a:ext uri="{FF2B5EF4-FFF2-40B4-BE49-F238E27FC236}">
              <a16:creationId xmlns:a16="http://schemas.microsoft.com/office/drawing/2014/main" id="{00000000-0008-0000-04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0" name="Text Box 17">
          <a:extLst>
            <a:ext uri="{FF2B5EF4-FFF2-40B4-BE49-F238E27FC236}">
              <a16:creationId xmlns:a16="http://schemas.microsoft.com/office/drawing/2014/main" id="{00000000-0008-0000-04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1" name="Text Box 18">
          <a:extLst>
            <a:ext uri="{FF2B5EF4-FFF2-40B4-BE49-F238E27FC236}">
              <a16:creationId xmlns:a16="http://schemas.microsoft.com/office/drawing/2014/main" id="{00000000-0008-0000-04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2" name="Text Box 19">
          <a:extLst>
            <a:ext uri="{FF2B5EF4-FFF2-40B4-BE49-F238E27FC236}">
              <a16:creationId xmlns:a16="http://schemas.microsoft.com/office/drawing/2014/main" id="{00000000-0008-0000-04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3" name="Text Box 16">
          <a:extLst>
            <a:ext uri="{FF2B5EF4-FFF2-40B4-BE49-F238E27FC236}">
              <a16:creationId xmlns:a16="http://schemas.microsoft.com/office/drawing/2014/main" id="{00000000-0008-0000-04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4" name="Text Box 17">
          <a:extLst>
            <a:ext uri="{FF2B5EF4-FFF2-40B4-BE49-F238E27FC236}">
              <a16:creationId xmlns:a16="http://schemas.microsoft.com/office/drawing/2014/main" id="{00000000-0008-0000-04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5" name="Text Box 18">
          <a:extLst>
            <a:ext uri="{FF2B5EF4-FFF2-40B4-BE49-F238E27FC236}">
              <a16:creationId xmlns:a16="http://schemas.microsoft.com/office/drawing/2014/main" id="{00000000-0008-0000-04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6" name="Text Box 19">
          <a:extLst>
            <a:ext uri="{FF2B5EF4-FFF2-40B4-BE49-F238E27FC236}">
              <a16:creationId xmlns:a16="http://schemas.microsoft.com/office/drawing/2014/main" id="{00000000-0008-0000-04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97" name="Text Box 15">
          <a:extLst>
            <a:ext uri="{FF2B5EF4-FFF2-40B4-BE49-F238E27FC236}">
              <a16:creationId xmlns:a16="http://schemas.microsoft.com/office/drawing/2014/main" id="{00000000-0008-0000-04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8" name="Text Box 16">
          <a:extLst>
            <a:ext uri="{FF2B5EF4-FFF2-40B4-BE49-F238E27FC236}">
              <a16:creationId xmlns:a16="http://schemas.microsoft.com/office/drawing/2014/main" id="{00000000-0008-0000-04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9" name="Text Box 17">
          <a:extLst>
            <a:ext uri="{FF2B5EF4-FFF2-40B4-BE49-F238E27FC236}">
              <a16:creationId xmlns:a16="http://schemas.microsoft.com/office/drawing/2014/main" id="{00000000-0008-0000-04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0" name="Text Box 18">
          <a:extLst>
            <a:ext uri="{FF2B5EF4-FFF2-40B4-BE49-F238E27FC236}">
              <a16:creationId xmlns:a16="http://schemas.microsoft.com/office/drawing/2014/main" id="{00000000-0008-0000-04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1" name="Text Box 19">
          <a:extLst>
            <a:ext uri="{FF2B5EF4-FFF2-40B4-BE49-F238E27FC236}">
              <a16:creationId xmlns:a16="http://schemas.microsoft.com/office/drawing/2014/main" id="{00000000-0008-0000-04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2" name="Text Box 16">
          <a:extLst>
            <a:ext uri="{FF2B5EF4-FFF2-40B4-BE49-F238E27FC236}">
              <a16:creationId xmlns:a16="http://schemas.microsoft.com/office/drawing/2014/main" id="{00000000-0008-0000-04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3" name="Text Box 17">
          <a:extLst>
            <a:ext uri="{FF2B5EF4-FFF2-40B4-BE49-F238E27FC236}">
              <a16:creationId xmlns:a16="http://schemas.microsoft.com/office/drawing/2014/main" id="{00000000-0008-0000-04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4" name="Text Box 18">
          <a:extLst>
            <a:ext uri="{FF2B5EF4-FFF2-40B4-BE49-F238E27FC236}">
              <a16:creationId xmlns:a16="http://schemas.microsoft.com/office/drawing/2014/main" id="{00000000-0008-0000-04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5" name="Text Box 16">
          <a:extLst>
            <a:ext uri="{FF2B5EF4-FFF2-40B4-BE49-F238E27FC236}">
              <a16:creationId xmlns:a16="http://schemas.microsoft.com/office/drawing/2014/main" id="{00000000-0008-0000-04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6" name="Text Box 17">
          <a:extLst>
            <a:ext uri="{FF2B5EF4-FFF2-40B4-BE49-F238E27FC236}">
              <a16:creationId xmlns:a16="http://schemas.microsoft.com/office/drawing/2014/main" id="{00000000-0008-0000-04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7" name="Text Box 18">
          <a:extLst>
            <a:ext uri="{FF2B5EF4-FFF2-40B4-BE49-F238E27FC236}">
              <a16:creationId xmlns:a16="http://schemas.microsoft.com/office/drawing/2014/main" id="{00000000-0008-0000-04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8" name="Text Box 19">
          <a:extLst>
            <a:ext uri="{FF2B5EF4-FFF2-40B4-BE49-F238E27FC236}">
              <a16:creationId xmlns:a16="http://schemas.microsoft.com/office/drawing/2014/main" id="{00000000-0008-0000-04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9" name="Text Box 16">
          <a:extLst>
            <a:ext uri="{FF2B5EF4-FFF2-40B4-BE49-F238E27FC236}">
              <a16:creationId xmlns:a16="http://schemas.microsoft.com/office/drawing/2014/main" id="{00000000-0008-0000-04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0" name="Text Box 17">
          <a:extLst>
            <a:ext uri="{FF2B5EF4-FFF2-40B4-BE49-F238E27FC236}">
              <a16:creationId xmlns:a16="http://schemas.microsoft.com/office/drawing/2014/main" id="{00000000-0008-0000-04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1" name="Text Box 18">
          <a:extLst>
            <a:ext uri="{FF2B5EF4-FFF2-40B4-BE49-F238E27FC236}">
              <a16:creationId xmlns:a16="http://schemas.microsoft.com/office/drawing/2014/main" id="{00000000-0008-0000-04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2" name="Text Box 19">
          <a:extLst>
            <a:ext uri="{FF2B5EF4-FFF2-40B4-BE49-F238E27FC236}">
              <a16:creationId xmlns:a16="http://schemas.microsoft.com/office/drawing/2014/main" id="{00000000-0008-0000-04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713" name="Text Box 15">
          <a:extLst>
            <a:ext uri="{FF2B5EF4-FFF2-40B4-BE49-F238E27FC236}">
              <a16:creationId xmlns:a16="http://schemas.microsoft.com/office/drawing/2014/main" id="{00000000-0008-0000-04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714" name="Text Box 15">
          <a:extLst>
            <a:ext uri="{FF2B5EF4-FFF2-40B4-BE49-F238E27FC236}">
              <a16:creationId xmlns:a16="http://schemas.microsoft.com/office/drawing/2014/main" id="{00000000-0008-0000-04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715" name="Text Box 15">
          <a:extLst>
            <a:ext uri="{FF2B5EF4-FFF2-40B4-BE49-F238E27FC236}">
              <a16:creationId xmlns:a16="http://schemas.microsoft.com/office/drawing/2014/main" id="{00000000-0008-0000-0400-00009B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716" name="Text Box 15">
          <a:extLst>
            <a:ext uri="{FF2B5EF4-FFF2-40B4-BE49-F238E27FC236}">
              <a16:creationId xmlns:a16="http://schemas.microsoft.com/office/drawing/2014/main" id="{00000000-0008-0000-04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717" name="Text Box 15">
          <a:extLst>
            <a:ext uri="{FF2B5EF4-FFF2-40B4-BE49-F238E27FC236}">
              <a16:creationId xmlns:a16="http://schemas.microsoft.com/office/drawing/2014/main" id="{00000000-0008-0000-04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718" name="Text Box 15">
          <a:extLst>
            <a:ext uri="{FF2B5EF4-FFF2-40B4-BE49-F238E27FC236}">
              <a16:creationId xmlns:a16="http://schemas.microsoft.com/office/drawing/2014/main" id="{00000000-0008-0000-04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19" name="Text Box 16">
          <a:extLst>
            <a:ext uri="{FF2B5EF4-FFF2-40B4-BE49-F238E27FC236}">
              <a16:creationId xmlns:a16="http://schemas.microsoft.com/office/drawing/2014/main" id="{00000000-0008-0000-04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0" name="Text Box 17">
          <a:extLst>
            <a:ext uri="{FF2B5EF4-FFF2-40B4-BE49-F238E27FC236}">
              <a16:creationId xmlns:a16="http://schemas.microsoft.com/office/drawing/2014/main" id="{00000000-0008-0000-04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1" name="Text Box 18">
          <a:extLst>
            <a:ext uri="{FF2B5EF4-FFF2-40B4-BE49-F238E27FC236}">
              <a16:creationId xmlns:a16="http://schemas.microsoft.com/office/drawing/2014/main" id="{00000000-0008-0000-04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2" name="Text Box 19">
          <a:extLst>
            <a:ext uri="{FF2B5EF4-FFF2-40B4-BE49-F238E27FC236}">
              <a16:creationId xmlns:a16="http://schemas.microsoft.com/office/drawing/2014/main" id="{00000000-0008-0000-04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3" name="Text Box 16">
          <a:extLst>
            <a:ext uri="{FF2B5EF4-FFF2-40B4-BE49-F238E27FC236}">
              <a16:creationId xmlns:a16="http://schemas.microsoft.com/office/drawing/2014/main" id="{00000000-0008-0000-04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4" name="Text Box 17">
          <a:extLst>
            <a:ext uri="{FF2B5EF4-FFF2-40B4-BE49-F238E27FC236}">
              <a16:creationId xmlns:a16="http://schemas.microsoft.com/office/drawing/2014/main" id="{00000000-0008-0000-04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5" name="Text Box 18">
          <a:extLst>
            <a:ext uri="{FF2B5EF4-FFF2-40B4-BE49-F238E27FC236}">
              <a16:creationId xmlns:a16="http://schemas.microsoft.com/office/drawing/2014/main" id="{00000000-0008-0000-04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6" name="Text Box 19">
          <a:extLst>
            <a:ext uri="{FF2B5EF4-FFF2-40B4-BE49-F238E27FC236}">
              <a16:creationId xmlns:a16="http://schemas.microsoft.com/office/drawing/2014/main" id="{00000000-0008-0000-04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7" name="Text Box 16">
          <a:extLst>
            <a:ext uri="{FF2B5EF4-FFF2-40B4-BE49-F238E27FC236}">
              <a16:creationId xmlns:a16="http://schemas.microsoft.com/office/drawing/2014/main" id="{00000000-0008-0000-04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8" name="Text Box 17">
          <a:extLst>
            <a:ext uri="{FF2B5EF4-FFF2-40B4-BE49-F238E27FC236}">
              <a16:creationId xmlns:a16="http://schemas.microsoft.com/office/drawing/2014/main" id="{00000000-0008-0000-04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9" name="Text Box 18">
          <a:extLst>
            <a:ext uri="{FF2B5EF4-FFF2-40B4-BE49-F238E27FC236}">
              <a16:creationId xmlns:a16="http://schemas.microsoft.com/office/drawing/2014/main" id="{00000000-0008-0000-04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30" name="Text Box 19">
          <a:extLst>
            <a:ext uri="{FF2B5EF4-FFF2-40B4-BE49-F238E27FC236}">
              <a16:creationId xmlns:a16="http://schemas.microsoft.com/office/drawing/2014/main" id="{00000000-0008-0000-04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31" name="Text Box 15">
          <a:extLst>
            <a:ext uri="{FF2B5EF4-FFF2-40B4-BE49-F238E27FC236}">
              <a16:creationId xmlns:a16="http://schemas.microsoft.com/office/drawing/2014/main" id="{00000000-0008-0000-04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2" name="Text Box 16">
          <a:extLst>
            <a:ext uri="{FF2B5EF4-FFF2-40B4-BE49-F238E27FC236}">
              <a16:creationId xmlns:a16="http://schemas.microsoft.com/office/drawing/2014/main" id="{00000000-0008-0000-04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3" name="Text Box 17">
          <a:extLst>
            <a:ext uri="{FF2B5EF4-FFF2-40B4-BE49-F238E27FC236}">
              <a16:creationId xmlns:a16="http://schemas.microsoft.com/office/drawing/2014/main" id="{00000000-0008-0000-04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4" name="Text Box 18">
          <a:extLst>
            <a:ext uri="{FF2B5EF4-FFF2-40B4-BE49-F238E27FC236}">
              <a16:creationId xmlns:a16="http://schemas.microsoft.com/office/drawing/2014/main" id="{00000000-0008-0000-04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5" name="Text Box 19">
          <a:extLst>
            <a:ext uri="{FF2B5EF4-FFF2-40B4-BE49-F238E27FC236}">
              <a16:creationId xmlns:a16="http://schemas.microsoft.com/office/drawing/2014/main" id="{00000000-0008-0000-04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736" name="Text Box 15">
          <a:extLst>
            <a:ext uri="{FF2B5EF4-FFF2-40B4-BE49-F238E27FC236}">
              <a16:creationId xmlns:a16="http://schemas.microsoft.com/office/drawing/2014/main" id="{00000000-0008-0000-04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7" name="Text Box 16">
          <a:extLst>
            <a:ext uri="{FF2B5EF4-FFF2-40B4-BE49-F238E27FC236}">
              <a16:creationId xmlns:a16="http://schemas.microsoft.com/office/drawing/2014/main" id="{00000000-0008-0000-04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8" name="Text Box 17">
          <a:extLst>
            <a:ext uri="{FF2B5EF4-FFF2-40B4-BE49-F238E27FC236}">
              <a16:creationId xmlns:a16="http://schemas.microsoft.com/office/drawing/2014/main" id="{00000000-0008-0000-04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9" name="Text Box 18">
          <a:extLst>
            <a:ext uri="{FF2B5EF4-FFF2-40B4-BE49-F238E27FC236}">
              <a16:creationId xmlns:a16="http://schemas.microsoft.com/office/drawing/2014/main" id="{00000000-0008-0000-04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0" name="Text Box 16">
          <a:extLst>
            <a:ext uri="{FF2B5EF4-FFF2-40B4-BE49-F238E27FC236}">
              <a16:creationId xmlns:a16="http://schemas.microsoft.com/office/drawing/2014/main" id="{00000000-0008-0000-04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1" name="Text Box 17">
          <a:extLst>
            <a:ext uri="{FF2B5EF4-FFF2-40B4-BE49-F238E27FC236}">
              <a16:creationId xmlns:a16="http://schemas.microsoft.com/office/drawing/2014/main" id="{00000000-0008-0000-04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2" name="Text Box 18">
          <a:extLst>
            <a:ext uri="{FF2B5EF4-FFF2-40B4-BE49-F238E27FC236}">
              <a16:creationId xmlns:a16="http://schemas.microsoft.com/office/drawing/2014/main" id="{00000000-0008-0000-04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3" name="Text Box 19">
          <a:extLst>
            <a:ext uri="{FF2B5EF4-FFF2-40B4-BE49-F238E27FC236}">
              <a16:creationId xmlns:a16="http://schemas.microsoft.com/office/drawing/2014/main" id="{00000000-0008-0000-04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4" name="Text Box 16">
          <a:extLst>
            <a:ext uri="{FF2B5EF4-FFF2-40B4-BE49-F238E27FC236}">
              <a16:creationId xmlns:a16="http://schemas.microsoft.com/office/drawing/2014/main" id="{00000000-0008-0000-04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5" name="Text Box 17">
          <a:extLst>
            <a:ext uri="{FF2B5EF4-FFF2-40B4-BE49-F238E27FC236}">
              <a16:creationId xmlns:a16="http://schemas.microsoft.com/office/drawing/2014/main" id="{00000000-0008-0000-04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6" name="Text Box 18">
          <a:extLst>
            <a:ext uri="{FF2B5EF4-FFF2-40B4-BE49-F238E27FC236}">
              <a16:creationId xmlns:a16="http://schemas.microsoft.com/office/drawing/2014/main" id="{00000000-0008-0000-04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47" name="Text Box 15">
          <a:extLst>
            <a:ext uri="{FF2B5EF4-FFF2-40B4-BE49-F238E27FC236}">
              <a16:creationId xmlns:a16="http://schemas.microsoft.com/office/drawing/2014/main" id="{00000000-0008-0000-04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8" name="Text Box 16">
          <a:extLst>
            <a:ext uri="{FF2B5EF4-FFF2-40B4-BE49-F238E27FC236}">
              <a16:creationId xmlns:a16="http://schemas.microsoft.com/office/drawing/2014/main" id="{00000000-0008-0000-04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9" name="Text Box 17">
          <a:extLst>
            <a:ext uri="{FF2B5EF4-FFF2-40B4-BE49-F238E27FC236}">
              <a16:creationId xmlns:a16="http://schemas.microsoft.com/office/drawing/2014/main" id="{00000000-0008-0000-04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0" name="Text Box 18">
          <a:extLst>
            <a:ext uri="{FF2B5EF4-FFF2-40B4-BE49-F238E27FC236}">
              <a16:creationId xmlns:a16="http://schemas.microsoft.com/office/drawing/2014/main" id="{00000000-0008-0000-04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1" name="Text Box 19">
          <a:extLst>
            <a:ext uri="{FF2B5EF4-FFF2-40B4-BE49-F238E27FC236}">
              <a16:creationId xmlns:a16="http://schemas.microsoft.com/office/drawing/2014/main" id="{00000000-0008-0000-04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2" name="Text Box 16">
          <a:extLst>
            <a:ext uri="{FF2B5EF4-FFF2-40B4-BE49-F238E27FC236}">
              <a16:creationId xmlns:a16="http://schemas.microsoft.com/office/drawing/2014/main" id="{00000000-0008-0000-04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3" name="Text Box 17">
          <a:extLst>
            <a:ext uri="{FF2B5EF4-FFF2-40B4-BE49-F238E27FC236}">
              <a16:creationId xmlns:a16="http://schemas.microsoft.com/office/drawing/2014/main" id="{00000000-0008-0000-04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4" name="Text Box 18">
          <a:extLst>
            <a:ext uri="{FF2B5EF4-FFF2-40B4-BE49-F238E27FC236}">
              <a16:creationId xmlns:a16="http://schemas.microsoft.com/office/drawing/2014/main" id="{00000000-0008-0000-04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5" name="Text Box 19">
          <a:extLst>
            <a:ext uri="{FF2B5EF4-FFF2-40B4-BE49-F238E27FC236}">
              <a16:creationId xmlns:a16="http://schemas.microsoft.com/office/drawing/2014/main" id="{00000000-0008-0000-04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6" name="Text Box 16">
          <a:extLst>
            <a:ext uri="{FF2B5EF4-FFF2-40B4-BE49-F238E27FC236}">
              <a16:creationId xmlns:a16="http://schemas.microsoft.com/office/drawing/2014/main" id="{00000000-0008-0000-04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7" name="Text Box 17">
          <a:extLst>
            <a:ext uri="{FF2B5EF4-FFF2-40B4-BE49-F238E27FC236}">
              <a16:creationId xmlns:a16="http://schemas.microsoft.com/office/drawing/2014/main" id="{00000000-0008-0000-04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8" name="Text Box 18">
          <a:extLst>
            <a:ext uri="{FF2B5EF4-FFF2-40B4-BE49-F238E27FC236}">
              <a16:creationId xmlns:a16="http://schemas.microsoft.com/office/drawing/2014/main" id="{00000000-0008-0000-04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9" name="Text Box 19">
          <a:extLst>
            <a:ext uri="{FF2B5EF4-FFF2-40B4-BE49-F238E27FC236}">
              <a16:creationId xmlns:a16="http://schemas.microsoft.com/office/drawing/2014/main" id="{00000000-0008-0000-04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60" name="Text Box 15">
          <a:extLst>
            <a:ext uri="{FF2B5EF4-FFF2-40B4-BE49-F238E27FC236}">
              <a16:creationId xmlns:a16="http://schemas.microsoft.com/office/drawing/2014/main" id="{00000000-0008-0000-04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1" name="Text Box 16">
          <a:extLst>
            <a:ext uri="{FF2B5EF4-FFF2-40B4-BE49-F238E27FC236}">
              <a16:creationId xmlns:a16="http://schemas.microsoft.com/office/drawing/2014/main" id="{00000000-0008-0000-04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2" name="Text Box 17">
          <a:extLst>
            <a:ext uri="{FF2B5EF4-FFF2-40B4-BE49-F238E27FC236}">
              <a16:creationId xmlns:a16="http://schemas.microsoft.com/office/drawing/2014/main" id="{00000000-0008-0000-04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3" name="Text Box 18">
          <a:extLst>
            <a:ext uri="{FF2B5EF4-FFF2-40B4-BE49-F238E27FC236}">
              <a16:creationId xmlns:a16="http://schemas.microsoft.com/office/drawing/2014/main" id="{00000000-0008-0000-04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4" name="Text Box 19">
          <a:extLst>
            <a:ext uri="{FF2B5EF4-FFF2-40B4-BE49-F238E27FC236}">
              <a16:creationId xmlns:a16="http://schemas.microsoft.com/office/drawing/2014/main" id="{00000000-0008-0000-04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5" name="Text Box 16">
          <a:extLst>
            <a:ext uri="{FF2B5EF4-FFF2-40B4-BE49-F238E27FC236}">
              <a16:creationId xmlns:a16="http://schemas.microsoft.com/office/drawing/2014/main" id="{00000000-0008-0000-04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6" name="Text Box 17">
          <a:extLst>
            <a:ext uri="{FF2B5EF4-FFF2-40B4-BE49-F238E27FC236}">
              <a16:creationId xmlns:a16="http://schemas.microsoft.com/office/drawing/2014/main" id="{00000000-0008-0000-04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767" name="Text Box 18">
          <a:extLst>
            <a:ext uri="{FF2B5EF4-FFF2-40B4-BE49-F238E27FC236}">
              <a16:creationId xmlns:a16="http://schemas.microsoft.com/office/drawing/2014/main" id="{00000000-0008-0000-04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8" name="Text Box 16">
          <a:extLst>
            <a:ext uri="{FF2B5EF4-FFF2-40B4-BE49-F238E27FC236}">
              <a16:creationId xmlns:a16="http://schemas.microsoft.com/office/drawing/2014/main" id="{00000000-0008-0000-04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9" name="Text Box 17">
          <a:extLst>
            <a:ext uri="{FF2B5EF4-FFF2-40B4-BE49-F238E27FC236}">
              <a16:creationId xmlns:a16="http://schemas.microsoft.com/office/drawing/2014/main" id="{00000000-0008-0000-04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0" name="Text Box 18">
          <a:extLst>
            <a:ext uri="{FF2B5EF4-FFF2-40B4-BE49-F238E27FC236}">
              <a16:creationId xmlns:a16="http://schemas.microsoft.com/office/drawing/2014/main" id="{00000000-0008-0000-04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1" name="Text Box 19">
          <a:extLst>
            <a:ext uri="{FF2B5EF4-FFF2-40B4-BE49-F238E27FC236}">
              <a16:creationId xmlns:a16="http://schemas.microsoft.com/office/drawing/2014/main" id="{00000000-0008-0000-04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2" name="Text Box 16">
          <a:extLst>
            <a:ext uri="{FF2B5EF4-FFF2-40B4-BE49-F238E27FC236}">
              <a16:creationId xmlns:a16="http://schemas.microsoft.com/office/drawing/2014/main" id="{00000000-0008-0000-04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3" name="Text Box 15">
          <a:extLst>
            <a:ext uri="{FF2B5EF4-FFF2-40B4-BE49-F238E27FC236}">
              <a16:creationId xmlns:a16="http://schemas.microsoft.com/office/drawing/2014/main" id="{00000000-0008-0000-04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774" name="Text Box 15">
          <a:extLst>
            <a:ext uri="{FF2B5EF4-FFF2-40B4-BE49-F238E27FC236}">
              <a16:creationId xmlns:a16="http://schemas.microsoft.com/office/drawing/2014/main" id="{00000000-0008-0000-04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75" name="Text Box 15">
          <a:extLst>
            <a:ext uri="{FF2B5EF4-FFF2-40B4-BE49-F238E27FC236}">
              <a16:creationId xmlns:a16="http://schemas.microsoft.com/office/drawing/2014/main" id="{00000000-0008-0000-04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76" name="Text Box 15">
          <a:extLst>
            <a:ext uri="{FF2B5EF4-FFF2-40B4-BE49-F238E27FC236}">
              <a16:creationId xmlns:a16="http://schemas.microsoft.com/office/drawing/2014/main" id="{00000000-0008-0000-0400-0000D8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77" name="Text Box 15">
          <a:extLst>
            <a:ext uri="{FF2B5EF4-FFF2-40B4-BE49-F238E27FC236}">
              <a16:creationId xmlns:a16="http://schemas.microsoft.com/office/drawing/2014/main" id="{00000000-0008-0000-04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78" name="Text Box 15">
          <a:extLst>
            <a:ext uri="{FF2B5EF4-FFF2-40B4-BE49-F238E27FC236}">
              <a16:creationId xmlns:a16="http://schemas.microsoft.com/office/drawing/2014/main" id="{00000000-0008-0000-04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9" name="Text Box 15">
          <a:extLst>
            <a:ext uri="{FF2B5EF4-FFF2-40B4-BE49-F238E27FC236}">
              <a16:creationId xmlns:a16="http://schemas.microsoft.com/office/drawing/2014/main" id="{00000000-0008-0000-04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0" name="Text Box 16">
          <a:extLst>
            <a:ext uri="{FF2B5EF4-FFF2-40B4-BE49-F238E27FC236}">
              <a16:creationId xmlns:a16="http://schemas.microsoft.com/office/drawing/2014/main" id="{00000000-0008-0000-04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1" name="Text Box 17">
          <a:extLst>
            <a:ext uri="{FF2B5EF4-FFF2-40B4-BE49-F238E27FC236}">
              <a16:creationId xmlns:a16="http://schemas.microsoft.com/office/drawing/2014/main" id="{00000000-0008-0000-04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2" name="Text Box 18">
          <a:extLst>
            <a:ext uri="{FF2B5EF4-FFF2-40B4-BE49-F238E27FC236}">
              <a16:creationId xmlns:a16="http://schemas.microsoft.com/office/drawing/2014/main" id="{00000000-0008-0000-04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3" name="Text Box 19">
          <a:extLst>
            <a:ext uri="{FF2B5EF4-FFF2-40B4-BE49-F238E27FC236}">
              <a16:creationId xmlns:a16="http://schemas.microsoft.com/office/drawing/2014/main" id="{00000000-0008-0000-04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4" name="Text Box 16">
          <a:extLst>
            <a:ext uri="{FF2B5EF4-FFF2-40B4-BE49-F238E27FC236}">
              <a16:creationId xmlns:a16="http://schemas.microsoft.com/office/drawing/2014/main" id="{00000000-0008-0000-04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5" name="Text Box 17">
          <a:extLst>
            <a:ext uri="{FF2B5EF4-FFF2-40B4-BE49-F238E27FC236}">
              <a16:creationId xmlns:a16="http://schemas.microsoft.com/office/drawing/2014/main" id="{00000000-0008-0000-04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6" name="Text Box 18">
          <a:extLst>
            <a:ext uri="{FF2B5EF4-FFF2-40B4-BE49-F238E27FC236}">
              <a16:creationId xmlns:a16="http://schemas.microsoft.com/office/drawing/2014/main" id="{00000000-0008-0000-04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7" name="Text Box 19">
          <a:extLst>
            <a:ext uri="{FF2B5EF4-FFF2-40B4-BE49-F238E27FC236}">
              <a16:creationId xmlns:a16="http://schemas.microsoft.com/office/drawing/2014/main" id="{00000000-0008-0000-04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8" name="Text Box 16">
          <a:extLst>
            <a:ext uri="{FF2B5EF4-FFF2-40B4-BE49-F238E27FC236}">
              <a16:creationId xmlns:a16="http://schemas.microsoft.com/office/drawing/2014/main" id="{00000000-0008-0000-04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9" name="Text Box 17">
          <a:extLst>
            <a:ext uri="{FF2B5EF4-FFF2-40B4-BE49-F238E27FC236}">
              <a16:creationId xmlns:a16="http://schemas.microsoft.com/office/drawing/2014/main" id="{00000000-0008-0000-04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0" name="Text Box 18">
          <a:extLst>
            <a:ext uri="{FF2B5EF4-FFF2-40B4-BE49-F238E27FC236}">
              <a16:creationId xmlns:a16="http://schemas.microsoft.com/office/drawing/2014/main" id="{00000000-0008-0000-04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1" name="Text Box 19">
          <a:extLst>
            <a:ext uri="{FF2B5EF4-FFF2-40B4-BE49-F238E27FC236}">
              <a16:creationId xmlns:a16="http://schemas.microsoft.com/office/drawing/2014/main" id="{00000000-0008-0000-04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92" name="Text Box 15">
          <a:extLst>
            <a:ext uri="{FF2B5EF4-FFF2-40B4-BE49-F238E27FC236}">
              <a16:creationId xmlns:a16="http://schemas.microsoft.com/office/drawing/2014/main" id="{00000000-0008-0000-04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3" name="Text Box 16">
          <a:extLst>
            <a:ext uri="{FF2B5EF4-FFF2-40B4-BE49-F238E27FC236}">
              <a16:creationId xmlns:a16="http://schemas.microsoft.com/office/drawing/2014/main" id="{00000000-0008-0000-04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4" name="Text Box 17">
          <a:extLst>
            <a:ext uri="{FF2B5EF4-FFF2-40B4-BE49-F238E27FC236}">
              <a16:creationId xmlns:a16="http://schemas.microsoft.com/office/drawing/2014/main" id="{00000000-0008-0000-04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5" name="Text Box 18">
          <a:extLst>
            <a:ext uri="{FF2B5EF4-FFF2-40B4-BE49-F238E27FC236}">
              <a16:creationId xmlns:a16="http://schemas.microsoft.com/office/drawing/2014/main" id="{00000000-0008-0000-04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6" name="Text Box 19">
          <a:extLst>
            <a:ext uri="{FF2B5EF4-FFF2-40B4-BE49-F238E27FC236}">
              <a16:creationId xmlns:a16="http://schemas.microsoft.com/office/drawing/2014/main" id="{00000000-0008-0000-04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7" name="Text Box 16">
          <a:extLst>
            <a:ext uri="{FF2B5EF4-FFF2-40B4-BE49-F238E27FC236}">
              <a16:creationId xmlns:a16="http://schemas.microsoft.com/office/drawing/2014/main" id="{00000000-0008-0000-04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8" name="Text Box 17">
          <a:extLst>
            <a:ext uri="{FF2B5EF4-FFF2-40B4-BE49-F238E27FC236}">
              <a16:creationId xmlns:a16="http://schemas.microsoft.com/office/drawing/2014/main" id="{00000000-0008-0000-04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9" name="Text Box 18">
          <a:extLst>
            <a:ext uri="{FF2B5EF4-FFF2-40B4-BE49-F238E27FC236}">
              <a16:creationId xmlns:a16="http://schemas.microsoft.com/office/drawing/2014/main" id="{00000000-0008-0000-04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0" name="Text Box 16">
          <a:extLst>
            <a:ext uri="{FF2B5EF4-FFF2-40B4-BE49-F238E27FC236}">
              <a16:creationId xmlns:a16="http://schemas.microsoft.com/office/drawing/2014/main" id="{00000000-0008-0000-04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1" name="Text Box 17">
          <a:extLst>
            <a:ext uri="{FF2B5EF4-FFF2-40B4-BE49-F238E27FC236}">
              <a16:creationId xmlns:a16="http://schemas.microsoft.com/office/drawing/2014/main" id="{00000000-0008-0000-04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2" name="Text Box 18">
          <a:extLst>
            <a:ext uri="{FF2B5EF4-FFF2-40B4-BE49-F238E27FC236}">
              <a16:creationId xmlns:a16="http://schemas.microsoft.com/office/drawing/2014/main" id="{00000000-0008-0000-04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3" name="Text Box 19">
          <a:extLst>
            <a:ext uri="{FF2B5EF4-FFF2-40B4-BE49-F238E27FC236}">
              <a16:creationId xmlns:a16="http://schemas.microsoft.com/office/drawing/2014/main" id="{00000000-0008-0000-04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4" name="Text Box 16">
          <a:extLst>
            <a:ext uri="{FF2B5EF4-FFF2-40B4-BE49-F238E27FC236}">
              <a16:creationId xmlns:a16="http://schemas.microsoft.com/office/drawing/2014/main" id="{00000000-0008-0000-04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5" name="Text Box 17">
          <a:extLst>
            <a:ext uri="{FF2B5EF4-FFF2-40B4-BE49-F238E27FC236}">
              <a16:creationId xmlns:a16="http://schemas.microsoft.com/office/drawing/2014/main" id="{00000000-0008-0000-04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6" name="Text Box 18">
          <a:extLst>
            <a:ext uri="{FF2B5EF4-FFF2-40B4-BE49-F238E27FC236}">
              <a16:creationId xmlns:a16="http://schemas.microsoft.com/office/drawing/2014/main" id="{00000000-0008-0000-04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7" name="Text Box 19">
          <a:extLst>
            <a:ext uri="{FF2B5EF4-FFF2-40B4-BE49-F238E27FC236}">
              <a16:creationId xmlns:a16="http://schemas.microsoft.com/office/drawing/2014/main" id="{00000000-0008-0000-04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808" name="Text Box 15">
          <a:extLst>
            <a:ext uri="{FF2B5EF4-FFF2-40B4-BE49-F238E27FC236}">
              <a16:creationId xmlns:a16="http://schemas.microsoft.com/office/drawing/2014/main" id="{00000000-0008-0000-04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809" name="Text Box 15">
          <a:extLst>
            <a:ext uri="{FF2B5EF4-FFF2-40B4-BE49-F238E27FC236}">
              <a16:creationId xmlns:a16="http://schemas.microsoft.com/office/drawing/2014/main" id="{00000000-0008-0000-04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810" name="Text Box 15">
          <a:extLst>
            <a:ext uri="{FF2B5EF4-FFF2-40B4-BE49-F238E27FC236}">
              <a16:creationId xmlns:a16="http://schemas.microsoft.com/office/drawing/2014/main" id="{00000000-0008-0000-0400-0000FA0A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811" name="Text Box 15">
          <a:extLst>
            <a:ext uri="{FF2B5EF4-FFF2-40B4-BE49-F238E27FC236}">
              <a16:creationId xmlns:a16="http://schemas.microsoft.com/office/drawing/2014/main" id="{00000000-0008-0000-04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812" name="Text Box 15">
          <a:extLst>
            <a:ext uri="{FF2B5EF4-FFF2-40B4-BE49-F238E27FC236}">
              <a16:creationId xmlns:a16="http://schemas.microsoft.com/office/drawing/2014/main" id="{00000000-0008-0000-04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813" name="Text Box 15">
          <a:extLst>
            <a:ext uri="{FF2B5EF4-FFF2-40B4-BE49-F238E27FC236}">
              <a16:creationId xmlns:a16="http://schemas.microsoft.com/office/drawing/2014/main" id="{00000000-0008-0000-04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4" name="Text Box 16">
          <a:extLst>
            <a:ext uri="{FF2B5EF4-FFF2-40B4-BE49-F238E27FC236}">
              <a16:creationId xmlns:a16="http://schemas.microsoft.com/office/drawing/2014/main" id="{00000000-0008-0000-04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5" name="Text Box 17">
          <a:extLst>
            <a:ext uri="{FF2B5EF4-FFF2-40B4-BE49-F238E27FC236}">
              <a16:creationId xmlns:a16="http://schemas.microsoft.com/office/drawing/2014/main" id="{00000000-0008-0000-04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6" name="Text Box 18">
          <a:extLst>
            <a:ext uri="{FF2B5EF4-FFF2-40B4-BE49-F238E27FC236}">
              <a16:creationId xmlns:a16="http://schemas.microsoft.com/office/drawing/2014/main" id="{00000000-0008-0000-04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7" name="Text Box 19">
          <a:extLst>
            <a:ext uri="{FF2B5EF4-FFF2-40B4-BE49-F238E27FC236}">
              <a16:creationId xmlns:a16="http://schemas.microsoft.com/office/drawing/2014/main" id="{00000000-0008-0000-04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8" name="Text Box 16">
          <a:extLst>
            <a:ext uri="{FF2B5EF4-FFF2-40B4-BE49-F238E27FC236}">
              <a16:creationId xmlns:a16="http://schemas.microsoft.com/office/drawing/2014/main" id="{00000000-0008-0000-04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9" name="Text Box 17">
          <a:extLst>
            <a:ext uri="{FF2B5EF4-FFF2-40B4-BE49-F238E27FC236}">
              <a16:creationId xmlns:a16="http://schemas.microsoft.com/office/drawing/2014/main" id="{00000000-0008-0000-04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0" name="Text Box 18">
          <a:extLst>
            <a:ext uri="{FF2B5EF4-FFF2-40B4-BE49-F238E27FC236}">
              <a16:creationId xmlns:a16="http://schemas.microsoft.com/office/drawing/2014/main" id="{00000000-0008-0000-04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1" name="Text Box 19">
          <a:extLst>
            <a:ext uri="{FF2B5EF4-FFF2-40B4-BE49-F238E27FC236}">
              <a16:creationId xmlns:a16="http://schemas.microsoft.com/office/drawing/2014/main" id="{00000000-0008-0000-04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2" name="Text Box 16">
          <a:extLst>
            <a:ext uri="{FF2B5EF4-FFF2-40B4-BE49-F238E27FC236}">
              <a16:creationId xmlns:a16="http://schemas.microsoft.com/office/drawing/2014/main" id="{00000000-0008-0000-04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3" name="Text Box 17">
          <a:extLst>
            <a:ext uri="{FF2B5EF4-FFF2-40B4-BE49-F238E27FC236}">
              <a16:creationId xmlns:a16="http://schemas.microsoft.com/office/drawing/2014/main" id="{00000000-0008-0000-04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4" name="Text Box 18">
          <a:extLst>
            <a:ext uri="{FF2B5EF4-FFF2-40B4-BE49-F238E27FC236}">
              <a16:creationId xmlns:a16="http://schemas.microsoft.com/office/drawing/2014/main" id="{00000000-0008-0000-04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5" name="Text Box 19">
          <a:extLst>
            <a:ext uri="{FF2B5EF4-FFF2-40B4-BE49-F238E27FC236}">
              <a16:creationId xmlns:a16="http://schemas.microsoft.com/office/drawing/2014/main" id="{00000000-0008-0000-04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26" name="Text Box 15">
          <a:extLst>
            <a:ext uri="{FF2B5EF4-FFF2-40B4-BE49-F238E27FC236}">
              <a16:creationId xmlns:a16="http://schemas.microsoft.com/office/drawing/2014/main" id="{00000000-0008-0000-04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7" name="Text Box 16">
          <a:extLst>
            <a:ext uri="{FF2B5EF4-FFF2-40B4-BE49-F238E27FC236}">
              <a16:creationId xmlns:a16="http://schemas.microsoft.com/office/drawing/2014/main" id="{00000000-0008-0000-04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8" name="Text Box 17">
          <a:extLst>
            <a:ext uri="{FF2B5EF4-FFF2-40B4-BE49-F238E27FC236}">
              <a16:creationId xmlns:a16="http://schemas.microsoft.com/office/drawing/2014/main" id="{00000000-0008-0000-04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9" name="Text Box 18">
          <a:extLst>
            <a:ext uri="{FF2B5EF4-FFF2-40B4-BE49-F238E27FC236}">
              <a16:creationId xmlns:a16="http://schemas.microsoft.com/office/drawing/2014/main" id="{00000000-0008-0000-04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30" name="Text Box 19">
          <a:extLst>
            <a:ext uri="{FF2B5EF4-FFF2-40B4-BE49-F238E27FC236}">
              <a16:creationId xmlns:a16="http://schemas.microsoft.com/office/drawing/2014/main" id="{00000000-0008-0000-04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831" name="Text Box 15">
          <a:extLst>
            <a:ext uri="{FF2B5EF4-FFF2-40B4-BE49-F238E27FC236}">
              <a16:creationId xmlns:a16="http://schemas.microsoft.com/office/drawing/2014/main" id="{00000000-0008-0000-04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2" name="Text Box 16">
          <a:extLst>
            <a:ext uri="{FF2B5EF4-FFF2-40B4-BE49-F238E27FC236}">
              <a16:creationId xmlns:a16="http://schemas.microsoft.com/office/drawing/2014/main" id="{00000000-0008-0000-04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3" name="Text Box 17">
          <a:extLst>
            <a:ext uri="{FF2B5EF4-FFF2-40B4-BE49-F238E27FC236}">
              <a16:creationId xmlns:a16="http://schemas.microsoft.com/office/drawing/2014/main" id="{00000000-0008-0000-04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4" name="Text Box 18">
          <a:extLst>
            <a:ext uri="{FF2B5EF4-FFF2-40B4-BE49-F238E27FC236}">
              <a16:creationId xmlns:a16="http://schemas.microsoft.com/office/drawing/2014/main" id="{00000000-0008-0000-04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5" name="Text Box 16">
          <a:extLst>
            <a:ext uri="{FF2B5EF4-FFF2-40B4-BE49-F238E27FC236}">
              <a16:creationId xmlns:a16="http://schemas.microsoft.com/office/drawing/2014/main" id="{00000000-0008-0000-04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6" name="Text Box 17">
          <a:extLst>
            <a:ext uri="{FF2B5EF4-FFF2-40B4-BE49-F238E27FC236}">
              <a16:creationId xmlns:a16="http://schemas.microsoft.com/office/drawing/2014/main" id="{00000000-0008-0000-04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7" name="Text Box 18">
          <a:extLst>
            <a:ext uri="{FF2B5EF4-FFF2-40B4-BE49-F238E27FC236}">
              <a16:creationId xmlns:a16="http://schemas.microsoft.com/office/drawing/2014/main" id="{00000000-0008-0000-04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8" name="Text Box 19">
          <a:extLst>
            <a:ext uri="{FF2B5EF4-FFF2-40B4-BE49-F238E27FC236}">
              <a16:creationId xmlns:a16="http://schemas.microsoft.com/office/drawing/2014/main" id="{00000000-0008-0000-04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9" name="Text Box 16">
          <a:extLst>
            <a:ext uri="{FF2B5EF4-FFF2-40B4-BE49-F238E27FC236}">
              <a16:creationId xmlns:a16="http://schemas.microsoft.com/office/drawing/2014/main" id="{00000000-0008-0000-04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0" name="Text Box 17">
          <a:extLst>
            <a:ext uri="{FF2B5EF4-FFF2-40B4-BE49-F238E27FC236}">
              <a16:creationId xmlns:a16="http://schemas.microsoft.com/office/drawing/2014/main" id="{00000000-0008-0000-04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1" name="Text Box 18">
          <a:extLst>
            <a:ext uri="{FF2B5EF4-FFF2-40B4-BE49-F238E27FC236}">
              <a16:creationId xmlns:a16="http://schemas.microsoft.com/office/drawing/2014/main" id="{00000000-0008-0000-04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42" name="Text Box 15">
          <a:extLst>
            <a:ext uri="{FF2B5EF4-FFF2-40B4-BE49-F238E27FC236}">
              <a16:creationId xmlns:a16="http://schemas.microsoft.com/office/drawing/2014/main" id="{00000000-0008-0000-04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3" name="Text Box 16">
          <a:extLst>
            <a:ext uri="{FF2B5EF4-FFF2-40B4-BE49-F238E27FC236}">
              <a16:creationId xmlns:a16="http://schemas.microsoft.com/office/drawing/2014/main" id="{00000000-0008-0000-04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4" name="Text Box 17">
          <a:extLst>
            <a:ext uri="{FF2B5EF4-FFF2-40B4-BE49-F238E27FC236}">
              <a16:creationId xmlns:a16="http://schemas.microsoft.com/office/drawing/2014/main" id="{00000000-0008-0000-04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5" name="Text Box 18">
          <a:extLst>
            <a:ext uri="{FF2B5EF4-FFF2-40B4-BE49-F238E27FC236}">
              <a16:creationId xmlns:a16="http://schemas.microsoft.com/office/drawing/2014/main" id="{00000000-0008-0000-04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6" name="Text Box 19">
          <a:extLst>
            <a:ext uri="{FF2B5EF4-FFF2-40B4-BE49-F238E27FC236}">
              <a16:creationId xmlns:a16="http://schemas.microsoft.com/office/drawing/2014/main" id="{00000000-0008-0000-04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7" name="Text Box 16">
          <a:extLst>
            <a:ext uri="{FF2B5EF4-FFF2-40B4-BE49-F238E27FC236}">
              <a16:creationId xmlns:a16="http://schemas.microsoft.com/office/drawing/2014/main" id="{00000000-0008-0000-04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8" name="Text Box 17">
          <a:extLst>
            <a:ext uri="{FF2B5EF4-FFF2-40B4-BE49-F238E27FC236}">
              <a16:creationId xmlns:a16="http://schemas.microsoft.com/office/drawing/2014/main" id="{00000000-0008-0000-04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9" name="Text Box 18">
          <a:extLst>
            <a:ext uri="{FF2B5EF4-FFF2-40B4-BE49-F238E27FC236}">
              <a16:creationId xmlns:a16="http://schemas.microsoft.com/office/drawing/2014/main" id="{00000000-0008-0000-04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50" name="Text Box 19">
          <a:extLst>
            <a:ext uri="{FF2B5EF4-FFF2-40B4-BE49-F238E27FC236}">
              <a16:creationId xmlns:a16="http://schemas.microsoft.com/office/drawing/2014/main" id="{00000000-0008-0000-04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1" name="Text Box 16">
          <a:extLst>
            <a:ext uri="{FF2B5EF4-FFF2-40B4-BE49-F238E27FC236}">
              <a16:creationId xmlns:a16="http://schemas.microsoft.com/office/drawing/2014/main" id="{00000000-0008-0000-04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2" name="Text Box 17">
          <a:extLst>
            <a:ext uri="{FF2B5EF4-FFF2-40B4-BE49-F238E27FC236}">
              <a16:creationId xmlns:a16="http://schemas.microsoft.com/office/drawing/2014/main" id="{00000000-0008-0000-04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3" name="Text Box 18">
          <a:extLst>
            <a:ext uri="{FF2B5EF4-FFF2-40B4-BE49-F238E27FC236}">
              <a16:creationId xmlns:a16="http://schemas.microsoft.com/office/drawing/2014/main" id="{00000000-0008-0000-04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4" name="Text Box 19">
          <a:extLst>
            <a:ext uri="{FF2B5EF4-FFF2-40B4-BE49-F238E27FC236}">
              <a16:creationId xmlns:a16="http://schemas.microsoft.com/office/drawing/2014/main" id="{00000000-0008-0000-04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55" name="Text Box 15">
          <a:extLst>
            <a:ext uri="{FF2B5EF4-FFF2-40B4-BE49-F238E27FC236}">
              <a16:creationId xmlns:a16="http://schemas.microsoft.com/office/drawing/2014/main" id="{00000000-0008-0000-04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6" name="Text Box 16">
          <a:extLst>
            <a:ext uri="{FF2B5EF4-FFF2-40B4-BE49-F238E27FC236}">
              <a16:creationId xmlns:a16="http://schemas.microsoft.com/office/drawing/2014/main" id="{00000000-0008-0000-04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7" name="Text Box 17">
          <a:extLst>
            <a:ext uri="{FF2B5EF4-FFF2-40B4-BE49-F238E27FC236}">
              <a16:creationId xmlns:a16="http://schemas.microsoft.com/office/drawing/2014/main" id="{00000000-0008-0000-04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8" name="Text Box 18">
          <a:extLst>
            <a:ext uri="{FF2B5EF4-FFF2-40B4-BE49-F238E27FC236}">
              <a16:creationId xmlns:a16="http://schemas.microsoft.com/office/drawing/2014/main" id="{00000000-0008-0000-04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9" name="Text Box 19">
          <a:extLst>
            <a:ext uri="{FF2B5EF4-FFF2-40B4-BE49-F238E27FC236}">
              <a16:creationId xmlns:a16="http://schemas.microsoft.com/office/drawing/2014/main" id="{00000000-0008-0000-04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0" name="Text Box 16">
          <a:extLst>
            <a:ext uri="{FF2B5EF4-FFF2-40B4-BE49-F238E27FC236}">
              <a16:creationId xmlns:a16="http://schemas.microsoft.com/office/drawing/2014/main" id="{00000000-0008-0000-04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1" name="Text Box 17">
          <a:extLst>
            <a:ext uri="{FF2B5EF4-FFF2-40B4-BE49-F238E27FC236}">
              <a16:creationId xmlns:a16="http://schemas.microsoft.com/office/drawing/2014/main" id="{00000000-0008-0000-04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862" name="Text Box 18">
          <a:extLst>
            <a:ext uri="{FF2B5EF4-FFF2-40B4-BE49-F238E27FC236}">
              <a16:creationId xmlns:a16="http://schemas.microsoft.com/office/drawing/2014/main" id="{00000000-0008-0000-04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3" name="Text Box 16">
          <a:extLst>
            <a:ext uri="{FF2B5EF4-FFF2-40B4-BE49-F238E27FC236}">
              <a16:creationId xmlns:a16="http://schemas.microsoft.com/office/drawing/2014/main" id="{00000000-0008-0000-04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4" name="Text Box 17">
          <a:extLst>
            <a:ext uri="{FF2B5EF4-FFF2-40B4-BE49-F238E27FC236}">
              <a16:creationId xmlns:a16="http://schemas.microsoft.com/office/drawing/2014/main" id="{00000000-0008-0000-04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5" name="Text Box 18">
          <a:extLst>
            <a:ext uri="{FF2B5EF4-FFF2-40B4-BE49-F238E27FC236}">
              <a16:creationId xmlns:a16="http://schemas.microsoft.com/office/drawing/2014/main" id="{00000000-0008-0000-04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6" name="Text Box 19">
          <a:extLst>
            <a:ext uri="{FF2B5EF4-FFF2-40B4-BE49-F238E27FC236}">
              <a16:creationId xmlns:a16="http://schemas.microsoft.com/office/drawing/2014/main" id="{00000000-0008-0000-04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7" name="Text Box 16">
          <a:extLst>
            <a:ext uri="{FF2B5EF4-FFF2-40B4-BE49-F238E27FC236}">
              <a16:creationId xmlns:a16="http://schemas.microsoft.com/office/drawing/2014/main" id="{00000000-0008-0000-04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68" name="Text Box 15">
          <a:extLst>
            <a:ext uri="{FF2B5EF4-FFF2-40B4-BE49-F238E27FC236}">
              <a16:creationId xmlns:a16="http://schemas.microsoft.com/office/drawing/2014/main" id="{00000000-0008-0000-04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869" name="Text Box 15">
          <a:extLst>
            <a:ext uri="{FF2B5EF4-FFF2-40B4-BE49-F238E27FC236}">
              <a16:creationId xmlns:a16="http://schemas.microsoft.com/office/drawing/2014/main" id="{00000000-0008-0000-04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70" name="Text Box 15">
          <a:extLst>
            <a:ext uri="{FF2B5EF4-FFF2-40B4-BE49-F238E27FC236}">
              <a16:creationId xmlns:a16="http://schemas.microsoft.com/office/drawing/2014/main" id="{00000000-0008-0000-04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71" name="Text Box 15">
          <a:extLst>
            <a:ext uri="{FF2B5EF4-FFF2-40B4-BE49-F238E27FC236}">
              <a16:creationId xmlns:a16="http://schemas.microsoft.com/office/drawing/2014/main" id="{00000000-0008-0000-0400-000037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72" name="Text Box 15">
          <a:extLst>
            <a:ext uri="{FF2B5EF4-FFF2-40B4-BE49-F238E27FC236}">
              <a16:creationId xmlns:a16="http://schemas.microsoft.com/office/drawing/2014/main" id="{00000000-0008-0000-04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73" name="Text Box 15">
          <a:extLst>
            <a:ext uri="{FF2B5EF4-FFF2-40B4-BE49-F238E27FC236}">
              <a16:creationId xmlns:a16="http://schemas.microsoft.com/office/drawing/2014/main" id="{00000000-0008-0000-04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74" name="Text Box 15">
          <a:extLst>
            <a:ext uri="{FF2B5EF4-FFF2-40B4-BE49-F238E27FC236}">
              <a16:creationId xmlns:a16="http://schemas.microsoft.com/office/drawing/2014/main" id="{00000000-0008-0000-04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5" name="Text Box 16">
          <a:extLst>
            <a:ext uri="{FF2B5EF4-FFF2-40B4-BE49-F238E27FC236}">
              <a16:creationId xmlns:a16="http://schemas.microsoft.com/office/drawing/2014/main" id="{00000000-0008-0000-04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6" name="Text Box 17">
          <a:extLst>
            <a:ext uri="{FF2B5EF4-FFF2-40B4-BE49-F238E27FC236}">
              <a16:creationId xmlns:a16="http://schemas.microsoft.com/office/drawing/2014/main" id="{00000000-0008-0000-04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7" name="Text Box 18">
          <a:extLst>
            <a:ext uri="{FF2B5EF4-FFF2-40B4-BE49-F238E27FC236}">
              <a16:creationId xmlns:a16="http://schemas.microsoft.com/office/drawing/2014/main" id="{00000000-0008-0000-04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8" name="Text Box 19">
          <a:extLst>
            <a:ext uri="{FF2B5EF4-FFF2-40B4-BE49-F238E27FC236}">
              <a16:creationId xmlns:a16="http://schemas.microsoft.com/office/drawing/2014/main" id="{00000000-0008-0000-04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79" name="Text Box 16">
          <a:extLst>
            <a:ext uri="{FF2B5EF4-FFF2-40B4-BE49-F238E27FC236}">
              <a16:creationId xmlns:a16="http://schemas.microsoft.com/office/drawing/2014/main" id="{00000000-0008-0000-04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0" name="Text Box 17">
          <a:extLst>
            <a:ext uri="{FF2B5EF4-FFF2-40B4-BE49-F238E27FC236}">
              <a16:creationId xmlns:a16="http://schemas.microsoft.com/office/drawing/2014/main" id="{00000000-0008-0000-04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1" name="Text Box 18">
          <a:extLst>
            <a:ext uri="{FF2B5EF4-FFF2-40B4-BE49-F238E27FC236}">
              <a16:creationId xmlns:a16="http://schemas.microsoft.com/office/drawing/2014/main" id="{00000000-0008-0000-04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2" name="Text Box 19">
          <a:extLst>
            <a:ext uri="{FF2B5EF4-FFF2-40B4-BE49-F238E27FC236}">
              <a16:creationId xmlns:a16="http://schemas.microsoft.com/office/drawing/2014/main" id="{00000000-0008-0000-04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3" name="Text Box 16">
          <a:extLst>
            <a:ext uri="{FF2B5EF4-FFF2-40B4-BE49-F238E27FC236}">
              <a16:creationId xmlns:a16="http://schemas.microsoft.com/office/drawing/2014/main" id="{00000000-0008-0000-04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4" name="Text Box 17">
          <a:extLst>
            <a:ext uri="{FF2B5EF4-FFF2-40B4-BE49-F238E27FC236}">
              <a16:creationId xmlns:a16="http://schemas.microsoft.com/office/drawing/2014/main" id="{00000000-0008-0000-04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5" name="Text Box 18">
          <a:extLst>
            <a:ext uri="{FF2B5EF4-FFF2-40B4-BE49-F238E27FC236}">
              <a16:creationId xmlns:a16="http://schemas.microsoft.com/office/drawing/2014/main" id="{00000000-0008-0000-04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6" name="Text Box 19">
          <a:extLst>
            <a:ext uri="{FF2B5EF4-FFF2-40B4-BE49-F238E27FC236}">
              <a16:creationId xmlns:a16="http://schemas.microsoft.com/office/drawing/2014/main" id="{00000000-0008-0000-04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87" name="Text Box 15">
          <a:extLst>
            <a:ext uri="{FF2B5EF4-FFF2-40B4-BE49-F238E27FC236}">
              <a16:creationId xmlns:a16="http://schemas.microsoft.com/office/drawing/2014/main" id="{00000000-0008-0000-04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8" name="Text Box 16">
          <a:extLst>
            <a:ext uri="{FF2B5EF4-FFF2-40B4-BE49-F238E27FC236}">
              <a16:creationId xmlns:a16="http://schemas.microsoft.com/office/drawing/2014/main" id="{00000000-0008-0000-04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9" name="Text Box 17">
          <a:extLst>
            <a:ext uri="{FF2B5EF4-FFF2-40B4-BE49-F238E27FC236}">
              <a16:creationId xmlns:a16="http://schemas.microsoft.com/office/drawing/2014/main" id="{00000000-0008-0000-04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0" name="Text Box 18">
          <a:extLst>
            <a:ext uri="{FF2B5EF4-FFF2-40B4-BE49-F238E27FC236}">
              <a16:creationId xmlns:a16="http://schemas.microsoft.com/office/drawing/2014/main" id="{00000000-0008-0000-04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1" name="Text Box 19">
          <a:extLst>
            <a:ext uri="{FF2B5EF4-FFF2-40B4-BE49-F238E27FC236}">
              <a16:creationId xmlns:a16="http://schemas.microsoft.com/office/drawing/2014/main" id="{00000000-0008-0000-04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2" name="Text Box 16">
          <a:extLst>
            <a:ext uri="{FF2B5EF4-FFF2-40B4-BE49-F238E27FC236}">
              <a16:creationId xmlns:a16="http://schemas.microsoft.com/office/drawing/2014/main" id="{00000000-0008-0000-04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3" name="Text Box 17">
          <a:extLst>
            <a:ext uri="{FF2B5EF4-FFF2-40B4-BE49-F238E27FC236}">
              <a16:creationId xmlns:a16="http://schemas.microsoft.com/office/drawing/2014/main" id="{00000000-0008-0000-04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4" name="Text Box 18">
          <a:extLst>
            <a:ext uri="{FF2B5EF4-FFF2-40B4-BE49-F238E27FC236}">
              <a16:creationId xmlns:a16="http://schemas.microsoft.com/office/drawing/2014/main" id="{00000000-0008-0000-04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5" name="Text Box 16">
          <a:extLst>
            <a:ext uri="{FF2B5EF4-FFF2-40B4-BE49-F238E27FC236}">
              <a16:creationId xmlns:a16="http://schemas.microsoft.com/office/drawing/2014/main" id="{00000000-0008-0000-04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6" name="Text Box 17">
          <a:extLst>
            <a:ext uri="{FF2B5EF4-FFF2-40B4-BE49-F238E27FC236}">
              <a16:creationId xmlns:a16="http://schemas.microsoft.com/office/drawing/2014/main" id="{00000000-0008-0000-04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7" name="Text Box 18">
          <a:extLst>
            <a:ext uri="{FF2B5EF4-FFF2-40B4-BE49-F238E27FC236}">
              <a16:creationId xmlns:a16="http://schemas.microsoft.com/office/drawing/2014/main" id="{00000000-0008-0000-04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8" name="Text Box 19">
          <a:extLst>
            <a:ext uri="{FF2B5EF4-FFF2-40B4-BE49-F238E27FC236}">
              <a16:creationId xmlns:a16="http://schemas.microsoft.com/office/drawing/2014/main" id="{00000000-0008-0000-04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9" name="Text Box 16">
          <a:extLst>
            <a:ext uri="{FF2B5EF4-FFF2-40B4-BE49-F238E27FC236}">
              <a16:creationId xmlns:a16="http://schemas.microsoft.com/office/drawing/2014/main" id="{00000000-0008-0000-04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0" name="Text Box 17">
          <a:extLst>
            <a:ext uri="{FF2B5EF4-FFF2-40B4-BE49-F238E27FC236}">
              <a16:creationId xmlns:a16="http://schemas.microsoft.com/office/drawing/2014/main" id="{00000000-0008-0000-04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1" name="Text Box 18">
          <a:extLst>
            <a:ext uri="{FF2B5EF4-FFF2-40B4-BE49-F238E27FC236}">
              <a16:creationId xmlns:a16="http://schemas.microsoft.com/office/drawing/2014/main" id="{00000000-0008-0000-04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2" name="Text Box 19">
          <a:extLst>
            <a:ext uri="{FF2B5EF4-FFF2-40B4-BE49-F238E27FC236}">
              <a16:creationId xmlns:a16="http://schemas.microsoft.com/office/drawing/2014/main" id="{00000000-0008-0000-04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903" name="Text Box 15">
          <a:extLst>
            <a:ext uri="{FF2B5EF4-FFF2-40B4-BE49-F238E27FC236}">
              <a16:creationId xmlns:a16="http://schemas.microsoft.com/office/drawing/2014/main" id="{00000000-0008-0000-04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904" name="Text Box 15">
          <a:extLst>
            <a:ext uri="{FF2B5EF4-FFF2-40B4-BE49-F238E27FC236}">
              <a16:creationId xmlns:a16="http://schemas.microsoft.com/office/drawing/2014/main" id="{00000000-0008-0000-04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905" name="Text Box 15">
          <a:extLst>
            <a:ext uri="{FF2B5EF4-FFF2-40B4-BE49-F238E27FC236}">
              <a16:creationId xmlns:a16="http://schemas.microsoft.com/office/drawing/2014/main" id="{00000000-0008-0000-0400-000059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906" name="Text Box 15">
          <a:extLst>
            <a:ext uri="{FF2B5EF4-FFF2-40B4-BE49-F238E27FC236}">
              <a16:creationId xmlns:a16="http://schemas.microsoft.com/office/drawing/2014/main" id="{00000000-0008-0000-04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907" name="Text Box 15">
          <a:extLst>
            <a:ext uri="{FF2B5EF4-FFF2-40B4-BE49-F238E27FC236}">
              <a16:creationId xmlns:a16="http://schemas.microsoft.com/office/drawing/2014/main" id="{00000000-0008-0000-04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908" name="Text Box 15">
          <a:extLst>
            <a:ext uri="{FF2B5EF4-FFF2-40B4-BE49-F238E27FC236}">
              <a16:creationId xmlns:a16="http://schemas.microsoft.com/office/drawing/2014/main" id="{00000000-0008-0000-04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09" name="Text Box 16">
          <a:extLst>
            <a:ext uri="{FF2B5EF4-FFF2-40B4-BE49-F238E27FC236}">
              <a16:creationId xmlns:a16="http://schemas.microsoft.com/office/drawing/2014/main" id="{00000000-0008-0000-04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0" name="Text Box 17">
          <a:extLst>
            <a:ext uri="{FF2B5EF4-FFF2-40B4-BE49-F238E27FC236}">
              <a16:creationId xmlns:a16="http://schemas.microsoft.com/office/drawing/2014/main" id="{00000000-0008-0000-04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1" name="Text Box 18">
          <a:extLst>
            <a:ext uri="{FF2B5EF4-FFF2-40B4-BE49-F238E27FC236}">
              <a16:creationId xmlns:a16="http://schemas.microsoft.com/office/drawing/2014/main" id="{00000000-0008-0000-04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2" name="Text Box 19">
          <a:extLst>
            <a:ext uri="{FF2B5EF4-FFF2-40B4-BE49-F238E27FC236}">
              <a16:creationId xmlns:a16="http://schemas.microsoft.com/office/drawing/2014/main" id="{00000000-0008-0000-04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3" name="Text Box 16">
          <a:extLst>
            <a:ext uri="{FF2B5EF4-FFF2-40B4-BE49-F238E27FC236}">
              <a16:creationId xmlns:a16="http://schemas.microsoft.com/office/drawing/2014/main" id="{00000000-0008-0000-04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4" name="Text Box 17">
          <a:extLst>
            <a:ext uri="{FF2B5EF4-FFF2-40B4-BE49-F238E27FC236}">
              <a16:creationId xmlns:a16="http://schemas.microsoft.com/office/drawing/2014/main" id="{00000000-0008-0000-04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5" name="Text Box 18">
          <a:extLst>
            <a:ext uri="{FF2B5EF4-FFF2-40B4-BE49-F238E27FC236}">
              <a16:creationId xmlns:a16="http://schemas.microsoft.com/office/drawing/2014/main" id="{00000000-0008-0000-04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6" name="Text Box 19">
          <a:extLst>
            <a:ext uri="{FF2B5EF4-FFF2-40B4-BE49-F238E27FC236}">
              <a16:creationId xmlns:a16="http://schemas.microsoft.com/office/drawing/2014/main" id="{00000000-0008-0000-04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7" name="Text Box 16">
          <a:extLst>
            <a:ext uri="{FF2B5EF4-FFF2-40B4-BE49-F238E27FC236}">
              <a16:creationId xmlns:a16="http://schemas.microsoft.com/office/drawing/2014/main" id="{00000000-0008-0000-04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8" name="Text Box 17">
          <a:extLst>
            <a:ext uri="{FF2B5EF4-FFF2-40B4-BE49-F238E27FC236}">
              <a16:creationId xmlns:a16="http://schemas.microsoft.com/office/drawing/2014/main" id="{00000000-0008-0000-04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9" name="Text Box 18">
          <a:extLst>
            <a:ext uri="{FF2B5EF4-FFF2-40B4-BE49-F238E27FC236}">
              <a16:creationId xmlns:a16="http://schemas.microsoft.com/office/drawing/2014/main" id="{00000000-0008-0000-04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20" name="Text Box 19">
          <a:extLst>
            <a:ext uri="{FF2B5EF4-FFF2-40B4-BE49-F238E27FC236}">
              <a16:creationId xmlns:a16="http://schemas.microsoft.com/office/drawing/2014/main" id="{00000000-0008-0000-04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21" name="Text Box 15">
          <a:extLst>
            <a:ext uri="{FF2B5EF4-FFF2-40B4-BE49-F238E27FC236}">
              <a16:creationId xmlns:a16="http://schemas.microsoft.com/office/drawing/2014/main" id="{00000000-0008-0000-04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2" name="Text Box 16">
          <a:extLst>
            <a:ext uri="{FF2B5EF4-FFF2-40B4-BE49-F238E27FC236}">
              <a16:creationId xmlns:a16="http://schemas.microsoft.com/office/drawing/2014/main" id="{00000000-0008-0000-04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3" name="Text Box 17">
          <a:extLst>
            <a:ext uri="{FF2B5EF4-FFF2-40B4-BE49-F238E27FC236}">
              <a16:creationId xmlns:a16="http://schemas.microsoft.com/office/drawing/2014/main" id="{00000000-0008-0000-04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4" name="Text Box 18">
          <a:extLst>
            <a:ext uri="{FF2B5EF4-FFF2-40B4-BE49-F238E27FC236}">
              <a16:creationId xmlns:a16="http://schemas.microsoft.com/office/drawing/2014/main" id="{00000000-0008-0000-04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5" name="Text Box 19">
          <a:extLst>
            <a:ext uri="{FF2B5EF4-FFF2-40B4-BE49-F238E27FC236}">
              <a16:creationId xmlns:a16="http://schemas.microsoft.com/office/drawing/2014/main" id="{00000000-0008-0000-04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926" name="Text Box 15">
          <a:extLst>
            <a:ext uri="{FF2B5EF4-FFF2-40B4-BE49-F238E27FC236}">
              <a16:creationId xmlns:a16="http://schemas.microsoft.com/office/drawing/2014/main" id="{00000000-0008-0000-04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7" name="Text Box 16">
          <a:extLst>
            <a:ext uri="{FF2B5EF4-FFF2-40B4-BE49-F238E27FC236}">
              <a16:creationId xmlns:a16="http://schemas.microsoft.com/office/drawing/2014/main" id="{00000000-0008-0000-04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8" name="Text Box 17">
          <a:extLst>
            <a:ext uri="{FF2B5EF4-FFF2-40B4-BE49-F238E27FC236}">
              <a16:creationId xmlns:a16="http://schemas.microsoft.com/office/drawing/2014/main" id="{00000000-0008-0000-04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9" name="Text Box 18">
          <a:extLst>
            <a:ext uri="{FF2B5EF4-FFF2-40B4-BE49-F238E27FC236}">
              <a16:creationId xmlns:a16="http://schemas.microsoft.com/office/drawing/2014/main" id="{00000000-0008-0000-04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0" name="Text Box 16">
          <a:extLst>
            <a:ext uri="{FF2B5EF4-FFF2-40B4-BE49-F238E27FC236}">
              <a16:creationId xmlns:a16="http://schemas.microsoft.com/office/drawing/2014/main" id="{00000000-0008-0000-04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1" name="Text Box 17">
          <a:extLst>
            <a:ext uri="{FF2B5EF4-FFF2-40B4-BE49-F238E27FC236}">
              <a16:creationId xmlns:a16="http://schemas.microsoft.com/office/drawing/2014/main" id="{00000000-0008-0000-04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2" name="Text Box 18">
          <a:extLst>
            <a:ext uri="{FF2B5EF4-FFF2-40B4-BE49-F238E27FC236}">
              <a16:creationId xmlns:a16="http://schemas.microsoft.com/office/drawing/2014/main" id="{00000000-0008-0000-04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3" name="Text Box 19">
          <a:extLst>
            <a:ext uri="{FF2B5EF4-FFF2-40B4-BE49-F238E27FC236}">
              <a16:creationId xmlns:a16="http://schemas.microsoft.com/office/drawing/2014/main" id="{00000000-0008-0000-04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4" name="Text Box 16">
          <a:extLst>
            <a:ext uri="{FF2B5EF4-FFF2-40B4-BE49-F238E27FC236}">
              <a16:creationId xmlns:a16="http://schemas.microsoft.com/office/drawing/2014/main" id="{00000000-0008-0000-04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5" name="Text Box 17">
          <a:extLst>
            <a:ext uri="{FF2B5EF4-FFF2-40B4-BE49-F238E27FC236}">
              <a16:creationId xmlns:a16="http://schemas.microsoft.com/office/drawing/2014/main" id="{00000000-0008-0000-04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6" name="Text Box 18">
          <a:extLst>
            <a:ext uri="{FF2B5EF4-FFF2-40B4-BE49-F238E27FC236}">
              <a16:creationId xmlns:a16="http://schemas.microsoft.com/office/drawing/2014/main" id="{00000000-0008-0000-04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37" name="Text Box 15">
          <a:extLst>
            <a:ext uri="{FF2B5EF4-FFF2-40B4-BE49-F238E27FC236}">
              <a16:creationId xmlns:a16="http://schemas.microsoft.com/office/drawing/2014/main" id="{00000000-0008-0000-04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8" name="Text Box 16">
          <a:extLst>
            <a:ext uri="{FF2B5EF4-FFF2-40B4-BE49-F238E27FC236}">
              <a16:creationId xmlns:a16="http://schemas.microsoft.com/office/drawing/2014/main" id="{00000000-0008-0000-04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9" name="Text Box 17">
          <a:extLst>
            <a:ext uri="{FF2B5EF4-FFF2-40B4-BE49-F238E27FC236}">
              <a16:creationId xmlns:a16="http://schemas.microsoft.com/office/drawing/2014/main" id="{00000000-0008-0000-04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0" name="Text Box 18">
          <a:extLst>
            <a:ext uri="{FF2B5EF4-FFF2-40B4-BE49-F238E27FC236}">
              <a16:creationId xmlns:a16="http://schemas.microsoft.com/office/drawing/2014/main" id="{00000000-0008-0000-04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1" name="Text Box 19">
          <a:extLst>
            <a:ext uri="{FF2B5EF4-FFF2-40B4-BE49-F238E27FC236}">
              <a16:creationId xmlns:a16="http://schemas.microsoft.com/office/drawing/2014/main" id="{00000000-0008-0000-04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2" name="Text Box 16">
          <a:extLst>
            <a:ext uri="{FF2B5EF4-FFF2-40B4-BE49-F238E27FC236}">
              <a16:creationId xmlns:a16="http://schemas.microsoft.com/office/drawing/2014/main" id="{00000000-0008-0000-04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3" name="Text Box 17">
          <a:extLst>
            <a:ext uri="{FF2B5EF4-FFF2-40B4-BE49-F238E27FC236}">
              <a16:creationId xmlns:a16="http://schemas.microsoft.com/office/drawing/2014/main" id="{00000000-0008-0000-04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4" name="Text Box 18">
          <a:extLst>
            <a:ext uri="{FF2B5EF4-FFF2-40B4-BE49-F238E27FC236}">
              <a16:creationId xmlns:a16="http://schemas.microsoft.com/office/drawing/2014/main" id="{00000000-0008-0000-04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5" name="Text Box 19">
          <a:extLst>
            <a:ext uri="{FF2B5EF4-FFF2-40B4-BE49-F238E27FC236}">
              <a16:creationId xmlns:a16="http://schemas.microsoft.com/office/drawing/2014/main" id="{00000000-0008-0000-04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6" name="Text Box 16">
          <a:extLst>
            <a:ext uri="{FF2B5EF4-FFF2-40B4-BE49-F238E27FC236}">
              <a16:creationId xmlns:a16="http://schemas.microsoft.com/office/drawing/2014/main" id="{00000000-0008-0000-04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7" name="Text Box 17">
          <a:extLst>
            <a:ext uri="{FF2B5EF4-FFF2-40B4-BE49-F238E27FC236}">
              <a16:creationId xmlns:a16="http://schemas.microsoft.com/office/drawing/2014/main" id="{00000000-0008-0000-04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8" name="Text Box 18">
          <a:extLst>
            <a:ext uri="{FF2B5EF4-FFF2-40B4-BE49-F238E27FC236}">
              <a16:creationId xmlns:a16="http://schemas.microsoft.com/office/drawing/2014/main" id="{00000000-0008-0000-04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9" name="Text Box 19">
          <a:extLst>
            <a:ext uri="{FF2B5EF4-FFF2-40B4-BE49-F238E27FC236}">
              <a16:creationId xmlns:a16="http://schemas.microsoft.com/office/drawing/2014/main" id="{00000000-0008-0000-04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50" name="Text Box 15">
          <a:extLst>
            <a:ext uri="{FF2B5EF4-FFF2-40B4-BE49-F238E27FC236}">
              <a16:creationId xmlns:a16="http://schemas.microsoft.com/office/drawing/2014/main" id="{00000000-0008-0000-04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1" name="Text Box 16">
          <a:extLst>
            <a:ext uri="{FF2B5EF4-FFF2-40B4-BE49-F238E27FC236}">
              <a16:creationId xmlns:a16="http://schemas.microsoft.com/office/drawing/2014/main" id="{00000000-0008-0000-04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2" name="Text Box 17">
          <a:extLst>
            <a:ext uri="{FF2B5EF4-FFF2-40B4-BE49-F238E27FC236}">
              <a16:creationId xmlns:a16="http://schemas.microsoft.com/office/drawing/2014/main" id="{00000000-0008-0000-04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3" name="Text Box 18">
          <a:extLst>
            <a:ext uri="{FF2B5EF4-FFF2-40B4-BE49-F238E27FC236}">
              <a16:creationId xmlns:a16="http://schemas.microsoft.com/office/drawing/2014/main" id="{00000000-0008-0000-04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4" name="Text Box 19">
          <a:extLst>
            <a:ext uri="{FF2B5EF4-FFF2-40B4-BE49-F238E27FC236}">
              <a16:creationId xmlns:a16="http://schemas.microsoft.com/office/drawing/2014/main" id="{00000000-0008-0000-04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5" name="Text Box 16">
          <a:extLst>
            <a:ext uri="{FF2B5EF4-FFF2-40B4-BE49-F238E27FC236}">
              <a16:creationId xmlns:a16="http://schemas.microsoft.com/office/drawing/2014/main" id="{00000000-0008-0000-04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6" name="Text Box 17">
          <a:extLst>
            <a:ext uri="{FF2B5EF4-FFF2-40B4-BE49-F238E27FC236}">
              <a16:creationId xmlns:a16="http://schemas.microsoft.com/office/drawing/2014/main" id="{00000000-0008-0000-04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957" name="Text Box 18">
          <a:extLst>
            <a:ext uri="{FF2B5EF4-FFF2-40B4-BE49-F238E27FC236}">
              <a16:creationId xmlns:a16="http://schemas.microsoft.com/office/drawing/2014/main" id="{00000000-0008-0000-04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8" name="Text Box 16">
          <a:extLst>
            <a:ext uri="{FF2B5EF4-FFF2-40B4-BE49-F238E27FC236}">
              <a16:creationId xmlns:a16="http://schemas.microsoft.com/office/drawing/2014/main" id="{00000000-0008-0000-04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9" name="Text Box 17">
          <a:extLst>
            <a:ext uri="{FF2B5EF4-FFF2-40B4-BE49-F238E27FC236}">
              <a16:creationId xmlns:a16="http://schemas.microsoft.com/office/drawing/2014/main" id="{00000000-0008-0000-04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0" name="Text Box 18">
          <a:extLst>
            <a:ext uri="{FF2B5EF4-FFF2-40B4-BE49-F238E27FC236}">
              <a16:creationId xmlns:a16="http://schemas.microsoft.com/office/drawing/2014/main" id="{00000000-0008-0000-04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1" name="Text Box 19">
          <a:extLst>
            <a:ext uri="{FF2B5EF4-FFF2-40B4-BE49-F238E27FC236}">
              <a16:creationId xmlns:a16="http://schemas.microsoft.com/office/drawing/2014/main" id="{00000000-0008-0000-04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2" name="Text Box 16">
          <a:extLst>
            <a:ext uri="{FF2B5EF4-FFF2-40B4-BE49-F238E27FC236}">
              <a16:creationId xmlns:a16="http://schemas.microsoft.com/office/drawing/2014/main" id="{00000000-0008-0000-04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3" name="Text Box 15">
          <a:extLst>
            <a:ext uri="{FF2B5EF4-FFF2-40B4-BE49-F238E27FC236}">
              <a16:creationId xmlns:a16="http://schemas.microsoft.com/office/drawing/2014/main" id="{00000000-0008-0000-04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964" name="Text Box 15">
          <a:extLst>
            <a:ext uri="{FF2B5EF4-FFF2-40B4-BE49-F238E27FC236}">
              <a16:creationId xmlns:a16="http://schemas.microsoft.com/office/drawing/2014/main" id="{00000000-0008-0000-04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65" name="Text Box 15">
          <a:extLst>
            <a:ext uri="{FF2B5EF4-FFF2-40B4-BE49-F238E27FC236}">
              <a16:creationId xmlns:a16="http://schemas.microsoft.com/office/drawing/2014/main" id="{00000000-0008-0000-04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66" name="Text Box 15">
          <a:extLst>
            <a:ext uri="{FF2B5EF4-FFF2-40B4-BE49-F238E27FC236}">
              <a16:creationId xmlns:a16="http://schemas.microsoft.com/office/drawing/2014/main" id="{00000000-0008-0000-0400-000096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67" name="Text Box 15">
          <a:extLst>
            <a:ext uri="{FF2B5EF4-FFF2-40B4-BE49-F238E27FC236}">
              <a16:creationId xmlns:a16="http://schemas.microsoft.com/office/drawing/2014/main" id="{00000000-0008-0000-04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68" name="Text Box 15">
          <a:extLst>
            <a:ext uri="{FF2B5EF4-FFF2-40B4-BE49-F238E27FC236}">
              <a16:creationId xmlns:a16="http://schemas.microsoft.com/office/drawing/2014/main" id="{00000000-0008-0000-04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9" name="Text Box 15">
          <a:extLst>
            <a:ext uri="{FF2B5EF4-FFF2-40B4-BE49-F238E27FC236}">
              <a16:creationId xmlns:a16="http://schemas.microsoft.com/office/drawing/2014/main" id="{00000000-0008-0000-04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0" name="Text Box 16">
          <a:extLst>
            <a:ext uri="{FF2B5EF4-FFF2-40B4-BE49-F238E27FC236}">
              <a16:creationId xmlns:a16="http://schemas.microsoft.com/office/drawing/2014/main" id="{00000000-0008-0000-04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1" name="Text Box 17">
          <a:extLst>
            <a:ext uri="{FF2B5EF4-FFF2-40B4-BE49-F238E27FC236}">
              <a16:creationId xmlns:a16="http://schemas.microsoft.com/office/drawing/2014/main" id="{00000000-0008-0000-04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2" name="Text Box 18">
          <a:extLst>
            <a:ext uri="{FF2B5EF4-FFF2-40B4-BE49-F238E27FC236}">
              <a16:creationId xmlns:a16="http://schemas.microsoft.com/office/drawing/2014/main" id="{00000000-0008-0000-04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3" name="Text Box 19">
          <a:extLst>
            <a:ext uri="{FF2B5EF4-FFF2-40B4-BE49-F238E27FC236}">
              <a16:creationId xmlns:a16="http://schemas.microsoft.com/office/drawing/2014/main" id="{00000000-0008-0000-04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4" name="Text Box 16">
          <a:extLst>
            <a:ext uri="{FF2B5EF4-FFF2-40B4-BE49-F238E27FC236}">
              <a16:creationId xmlns:a16="http://schemas.microsoft.com/office/drawing/2014/main" id="{00000000-0008-0000-04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5" name="Text Box 17">
          <a:extLst>
            <a:ext uri="{FF2B5EF4-FFF2-40B4-BE49-F238E27FC236}">
              <a16:creationId xmlns:a16="http://schemas.microsoft.com/office/drawing/2014/main" id="{00000000-0008-0000-04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6" name="Text Box 18">
          <a:extLst>
            <a:ext uri="{FF2B5EF4-FFF2-40B4-BE49-F238E27FC236}">
              <a16:creationId xmlns:a16="http://schemas.microsoft.com/office/drawing/2014/main" id="{00000000-0008-0000-04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7" name="Text Box 19">
          <a:extLst>
            <a:ext uri="{FF2B5EF4-FFF2-40B4-BE49-F238E27FC236}">
              <a16:creationId xmlns:a16="http://schemas.microsoft.com/office/drawing/2014/main" id="{00000000-0008-0000-04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8" name="Text Box 16">
          <a:extLst>
            <a:ext uri="{FF2B5EF4-FFF2-40B4-BE49-F238E27FC236}">
              <a16:creationId xmlns:a16="http://schemas.microsoft.com/office/drawing/2014/main" id="{00000000-0008-0000-04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9" name="Text Box 17">
          <a:extLst>
            <a:ext uri="{FF2B5EF4-FFF2-40B4-BE49-F238E27FC236}">
              <a16:creationId xmlns:a16="http://schemas.microsoft.com/office/drawing/2014/main" id="{00000000-0008-0000-04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0" name="Text Box 18">
          <a:extLst>
            <a:ext uri="{FF2B5EF4-FFF2-40B4-BE49-F238E27FC236}">
              <a16:creationId xmlns:a16="http://schemas.microsoft.com/office/drawing/2014/main" id="{00000000-0008-0000-04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1" name="Text Box 19">
          <a:extLst>
            <a:ext uri="{FF2B5EF4-FFF2-40B4-BE49-F238E27FC236}">
              <a16:creationId xmlns:a16="http://schemas.microsoft.com/office/drawing/2014/main" id="{00000000-0008-0000-04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82" name="Text Box 15">
          <a:extLst>
            <a:ext uri="{FF2B5EF4-FFF2-40B4-BE49-F238E27FC236}">
              <a16:creationId xmlns:a16="http://schemas.microsoft.com/office/drawing/2014/main" id="{00000000-0008-0000-04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3" name="Text Box 16">
          <a:extLst>
            <a:ext uri="{FF2B5EF4-FFF2-40B4-BE49-F238E27FC236}">
              <a16:creationId xmlns:a16="http://schemas.microsoft.com/office/drawing/2014/main" id="{00000000-0008-0000-04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4" name="Text Box 17">
          <a:extLst>
            <a:ext uri="{FF2B5EF4-FFF2-40B4-BE49-F238E27FC236}">
              <a16:creationId xmlns:a16="http://schemas.microsoft.com/office/drawing/2014/main" id="{00000000-0008-0000-04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5" name="Text Box 18">
          <a:extLst>
            <a:ext uri="{FF2B5EF4-FFF2-40B4-BE49-F238E27FC236}">
              <a16:creationId xmlns:a16="http://schemas.microsoft.com/office/drawing/2014/main" id="{00000000-0008-0000-04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6" name="Text Box 19">
          <a:extLst>
            <a:ext uri="{FF2B5EF4-FFF2-40B4-BE49-F238E27FC236}">
              <a16:creationId xmlns:a16="http://schemas.microsoft.com/office/drawing/2014/main" id="{00000000-0008-0000-04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7" name="Text Box 16">
          <a:extLst>
            <a:ext uri="{FF2B5EF4-FFF2-40B4-BE49-F238E27FC236}">
              <a16:creationId xmlns:a16="http://schemas.microsoft.com/office/drawing/2014/main" id="{00000000-0008-0000-04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8" name="Text Box 17">
          <a:extLst>
            <a:ext uri="{FF2B5EF4-FFF2-40B4-BE49-F238E27FC236}">
              <a16:creationId xmlns:a16="http://schemas.microsoft.com/office/drawing/2014/main" id="{00000000-0008-0000-04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9" name="Text Box 18">
          <a:extLst>
            <a:ext uri="{FF2B5EF4-FFF2-40B4-BE49-F238E27FC236}">
              <a16:creationId xmlns:a16="http://schemas.microsoft.com/office/drawing/2014/main" id="{00000000-0008-0000-04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0" name="Text Box 16">
          <a:extLst>
            <a:ext uri="{FF2B5EF4-FFF2-40B4-BE49-F238E27FC236}">
              <a16:creationId xmlns:a16="http://schemas.microsoft.com/office/drawing/2014/main" id="{00000000-0008-0000-04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1" name="Text Box 17">
          <a:extLst>
            <a:ext uri="{FF2B5EF4-FFF2-40B4-BE49-F238E27FC236}">
              <a16:creationId xmlns:a16="http://schemas.microsoft.com/office/drawing/2014/main" id="{00000000-0008-0000-04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2" name="Text Box 18">
          <a:extLst>
            <a:ext uri="{FF2B5EF4-FFF2-40B4-BE49-F238E27FC236}">
              <a16:creationId xmlns:a16="http://schemas.microsoft.com/office/drawing/2014/main" id="{00000000-0008-0000-04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3" name="Text Box 19">
          <a:extLst>
            <a:ext uri="{FF2B5EF4-FFF2-40B4-BE49-F238E27FC236}">
              <a16:creationId xmlns:a16="http://schemas.microsoft.com/office/drawing/2014/main" id="{00000000-0008-0000-04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4" name="Text Box 16">
          <a:extLst>
            <a:ext uri="{FF2B5EF4-FFF2-40B4-BE49-F238E27FC236}">
              <a16:creationId xmlns:a16="http://schemas.microsoft.com/office/drawing/2014/main" id="{00000000-0008-0000-04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5" name="Text Box 17">
          <a:extLst>
            <a:ext uri="{FF2B5EF4-FFF2-40B4-BE49-F238E27FC236}">
              <a16:creationId xmlns:a16="http://schemas.microsoft.com/office/drawing/2014/main" id="{00000000-0008-0000-04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6" name="Text Box 18">
          <a:extLst>
            <a:ext uri="{FF2B5EF4-FFF2-40B4-BE49-F238E27FC236}">
              <a16:creationId xmlns:a16="http://schemas.microsoft.com/office/drawing/2014/main" id="{00000000-0008-0000-04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7" name="Text Box 19">
          <a:extLst>
            <a:ext uri="{FF2B5EF4-FFF2-40B4-BE49-F238E27FC236}">
              <a16:creationId xmlns:a16="http://schemas.microsoft.com/office/drawing/2014/main" id="{00000000-0008-0000-04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98" name="Text Box 15">
          <a:extLst>
            <a:ext uri="{FF2B5EF4-FFF2-40B4-BE49-F238E27FC236}">
              <a16:creationId xmlns:a16="http://schemas.microsoft.com/office/drawing/2014/main" id="{00000000-0008-0000-04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99" name="Text Box 15">
          <a:extLst>
            <a:ext uri="{FF2B5EF4-FFF2-40B4-BE49-F238E27FC236}">
              <a16:creationId xmlns:a16="http://schemas.microsoft.com/office/drawing/2014/main" id="{00000000-0008-0000-04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3000" name="Text Box 15">
          <a:extLst>
            <a:ext uri="{FF2B5EF4-FFF2-40B4-BE49-F238E27FC236}">
              <a16:creationId xmlns:a16="http://schemas.microsoft.com/office/drawing/2014/main" id="{00000000-0008-0000-0400-0000B8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001" name="Text Box 15">
          <a:extLst>
            <a:ext uri="{FF2B5EF4-FFF2-40B4-BE49-F238E27FC236}">
              <a16:creationId xmlns:a16="http://schemas.microsoft.com/office/drawing/2014/main" id="{00000000-0008-0000-04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002" name="Text Box 15">
          <a:extLst>
            <a:ext uri="{FF2B5EF4-FFF2-40B4-BE49-F238E27FC236}">
              <a16:creationId xmlns:a16="http://schemas.microsoft.com/office/drawing/2014/main" id="{00000000-0008-0000-04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3003" name="Text Box 15">
          <a:extLst>
            <a:ext uri="{FF2B5EF4-FFF2-40B4-BE49-F238E27FC236}">
              <a16:creationId xmlns:a16="http://schemas.microsoft.com/office/drawing/2014/main" id="{00000000-0008-0000-04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4" name="Text Box 16">
          <a:extLst>
            <a:ext uri="{FF2B5EF4-FFF2-40B4-BE49-F238E27FC236}">
              <a16:creationId xmlns:a16="http://schemas.microsoft.com/office/drawing/2014/main" id="{00000000-0008-0000-04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5" name="Text Box 17">
          <a:extLst>
            <a:ext uri="{FF2B5EF4-FFF2-40B4-BE49-F238E27FC236}">
              <a16:creationId xmlns:a16="http://schemas.microsoft.com/office/drawing/2014/main" id="{00000000-0008-0000-04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6" name="Text Box 18">
          <a:extLst>
            <a:ext uri="{FF2B5EF4-FFF2-40B4-BE49-F238E27FC236}">
              <a16:creationId xmlns:a16="http://schemas.microsoft.com/office/drawing/2014/main" id="{00000000-0008-0000-04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7" name="Text Box 19">
          <a:extLst>
            <a:ext uri="{FF2B5EF4-FFF2-40B4-BE49-F238E27FC236}">
              <a16:creationId xmlns:a16="http://schemas.microsoft.com/office/drawing/2014/main" id="{00000000-0008-0000-04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8" name="Text Box 16">
          <a:extLst>
            <a:ext uri="{FF2B5EF4-FFF2-40B4-BE49-F238E27FC236}">
              <a16:creationId xmlns:a16="http://schemas.microsoft.com/office/drawing/2014/main" id="{00000000-0008-0000-04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9" name="Text Box 17">
          <a:extLst>
            <a:ext uri="{FF2B5EF4-FFF2-40B4-BE49-F238E27FC236}">
              <a16:creationId xmlns:a16="http://schemas.microsoft.com/office/drawing/2014/main" id="{00000000-0008-0000-04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0" name="Text Box 18">
          <a:extLst>
            <a:ext uri="{FF2B5EF4-FFF2-40B4-BE49-F238E27FC236}">
              <a16:creationId xmlns:a16="http://schemas.microsoft.com/office/drawing/2014/main" id="{00000000-0008-0000-04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1" name="Text Box 19">
          <a:extLst>
            <a:ext uri="{FF2B5EF4-FFF2-40B4-BE49-F238E27FC236}">
              <a16:creationId xmlns:a16="http://schemas.microsoft.com/office/drawing/2014/main" id="{00000000-0008-0000-04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2" name="Text Box 16">
          <a:extLst>
            <a:ext uri="{FF2B5EF4-FFF2-40B4-BE49-F238E27FC236}">
              <a16:creationId xmlns:a16="http://schemas.microsoft.com/office/drawing/2014/main" id="{00000000-0008-0000-04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3" name="Text Box 17">
          <a:extLst>
            <a:ext uri="{FF2B5EF4-FFF2-40B4-BE49-F238E27FC236}">
              <a16:creationId xmlns:a16="http://schemas.microsoft.com/office/drawing/2014/main" id="{00000000-0008-0000-04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4" name="Text Box 18">
          <a:extLst>
            <a:ext uri="{FF2B5EF4-FFF2-40B4-BE49-F238E27FC236}">
              <a16:creationId xmlns:a16="http://schemas.microsoft.com/office/drawing/2014/main" id="{00000000-0008-0000-04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5" name="Text Box 19">
          <a:extLst>
            <a:ext uri="{FF2B5EF4-FFF2-40B4-BE49-F238E27FC236}">
              <a16:creationId xmlns:a16="http://schemas.microsoft.com/office/drawing/2014/main" id="{00000000-0008-0000-04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16" name="Text Box 15">
          <a:extLst>
            <a:ext uri="{FF2B5EF4-FFF2-40B4-BE49-F238E27FC236}">
              <a16:creationId xmlns:a16="http://schemas.microsoft.com/office/drawing/2014/main" id="{00000000-0008-0000-04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7" name="Text Box 16">
          <a:extLst>
            <a:ext uri="{FF2B5EF4-FFF2-40B4-BE49-F238E27FC236}">
              <a16:creationId xmlns:a16="http://schemas.microsoft.com/office/drawing/2014/main" id="{00000000-0008-0000-04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8" name="Text Box 17">
          <a:extLst>
            <a:ext uri="{FF2B5EF4-FFF2-40B4-BE49-F238E27FC236}">
              <a16:creationId xmlns:a16="http://schemas.microsoft.com/office/drawing/2014/main" id="{00000000-0008-0000-04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9" name="Text Box 18">
          <a:extLst>
            <a:ext uri="{FF2B5EF4-FFF2-40B4-BE49-F238E27FC236}">
              <a16:creationId xmlns:a16="http://schemas.microsoft.com/office/drawing/2014/main" id="{00000000-0008-0000-04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20" name="Text Box 19">
          <a:extLst>
            <a:ext uri="{FF2B5EF4-FFF2-40B4-BE49-F238E27FC236}">
              <a16:creationId xmlns:a16="http://schemas.microsoft.com/office/drawing/2014/main" id="{00000000-0008-0000-04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021" name="Text Box 15">
          <a:extLst>
            <a:ext uri="{FF2B5EF4-FFF2-40B4-BE49-F238E27FC236}">
              <a16:creationId xmlns:a16="http://schemas.microsoft.com/office/drawing/2014/main" id="{00000000-0008-0000-04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2" name="Text Box 16">
          <a:extLst>
            <a:ext uri="{FF2B5EF4-FFF2-40B4-BE49-F238E27FC236}">
              <a16:creationId xmlns:a16="http://schemas.microsoft.com/office/drawing/2014/main" id="{00000000-0008-0000-04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3" name="Text Box 17">
          <a:extLst>
            <a:ext uri="{FF2B5EF4-FFF2-40B4-BE49-F238E27FC236}">
              <a16:creationId xmlns:a16="http://schemas.microsoft.com/office/drawing/2014/main" id="{00000000-0008-0000-04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4" name="Text Box 18">
          <a:extLst>
            <a:ext uri="{FF2B5EF4-FFF2-40B4-BE49-F238E27FC236}">
              <a16:creationId xmlns:a16="http://schemas.microsoft.com/office/drawing/2014/main" id="{00000000-0008-0000-04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5" name="Text Box 16">
          <a:extLst>
            <a:ext uri="{FF2B5EF4-FFF2-40B4-BE49-F238E27FC236}">
              <a16:creationId xmlns:a16="http://schemas.microsoft.com/office/drawing/2014/main" id="{00000000-0008-0000-04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6" name="Text Box 17">
          <a:extLst>
            <a:ext uri="{FF2B5EF4-FFF2-40B4-BE49-F238E27FC236}">
              <a16:creationId xmlns:a16="http://schemas.microsoft.com/office/drawing/2014/main" id="{00000000-0008-0000-04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7" name="Text Box 18">
          <a:extLst>
            <a:ext uri="{FF2B5EF4-FFF2-40B4-BE49-F238E27FC236}">
              <a16:creationId xmlns:a16="http://schemas.microsoft.com/office/drawing/2014/main" id="{00000000-0008-0000-04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8" name="Text Box 19">
          <a:extLst>
            <a:ext uri="{FF2B5EF4-FFF2-40B4-BE49-F238E27FC236}">
              <a16:creationId xmlns:a16="http://schemas.microsoft.com/office/drawing/2014/main" id="{00000000-0008-0000-04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9" name="Text Box 16">
          <a:extLst>
            <a:ext uri="{FF2B5EF4-FFF2-40B4-BE49-F238E27FC236}">
              <a16:creationId xmlns:a16="http://schemas.microsoft.com/office/drawing/2014/main" id="{00000000-0008-0000-04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0" name="Text Box 17">
          <a:extLst>
            <a:ext uri="{FF2B5EF4-FFF2-40B4-BE49-F238E27FC236}">
              <a16:creationId xmlns:a16="http://schemas.microsoft.com/office/drawing/2014/main" id="{00000000-0008-0000-04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1" name="Text Box 18">
          <a:extLst>
            <a:ext uri="{FF2B5EF4-FFF2-40B4-BE49-F238E27FC236}">
              <a16:creationId xmlns:a16="http://schemas.microsoft.com/office/drawing/2014/main" id="{00000000-0008-0000-04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32" name="Text Box 15">
          <a:extLst>
            <a:ext uri="{FF2B5EF4-FFF2-40B4-BE49-F238E27FC236}">
              <a16:creationId xmlns:a16="http://schemas.microsoft.com/office/drawing/2014/main" id="{00000000-0008-0000-04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3" name="Text Box 16">
          <a:extLst>
            <a:ext uri="{FF2B5EF4-FFF2-40B4-BE49-F238E27FC236}">
              <a16:creationId xmlns:a16="http://schemas.microsoft.com/office/drawing/2014/main" id="{00000000-0008-0000-04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4" name="Text Box 17">
          <a:extLst>
            <a:ext uri="{FF2B5EF4-FFF2-40B4-BE49-F238E27FC236}">
              <a16:creationId xmlns:a16="http://schemas.microsoft.com/office/drawing/2014/main" id="{00000000-0008-0000-04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5" name="Text Box 18">
          <a:extLst>
            <a:ext uri="{FF2B5EF4-FFF2-40B4-BE49-F238E27FC236}">
              <a16:creationId xmlns:a16="http://schemas.microsoft.com/office/drawing/2014/main" id="{00000000-0008-0000-04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6" name="Text Box 19">
          <a:extLst>
            <a:ext uri="{FF2B5EF4-FFF2-40B4-BE49-F238E27FC236}">
              <a16:creationId xmlns:a16="http://schemas.microsoft.com/office/drawing/2014/main" id="{00000000-0008-0000-04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7" name="Text Box 16">
          <a:extLst>
            <a:ext uri="{FF2B5EF4-FFF2-40B4-BE49-F238E27FC236}">
              <a16:creationId xmlns:a16="http://schemas.microsoft.com/office/drawing/2014/main" id="{00000000-0008-0000-04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8" name="Text Box 17">
          <a:extLst>
            <a:ext uri="{FF2B5EF4-FFF2-40B4-BE49-F238E27FC236}">
              <a16:creationId xmlns:a16="http://schemas.microsoft.com/office/drawing/2014/main" id="{00000000-0008-0000-04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9" name="Text Box 18">
          <a:extLst>
            <a:ext uri="{FF2B5EF4-FFF2-40B4-BE49-F238E27FC236}">
              <a16:creationId xmlns:a16="http://schemas.microsoft.com/office/drawing/2014/main" id="{00000000-0008-0000-04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40" name="Text Box 19">
          <a:extLst>
            <a:ext uri="{FF2B5EF4-FFF2-40B4-BE49-F238E27FC236}">
              <a16:creationId xmlns:a16="http://schemas.microsoft.com/office/drawing/2014/main" id="{00000000-0008-0000-04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1" name="Text Box 16">
          <a:extLst>
            <a:ext uri="{FF2B5EF4-FFF2-40B4-BE49-F238E27FC236}">
              <a16:creationId xmlns:a16="http://schemas.microsoft.com/office/drawing/2014/main" id="{00000000-0008-0000-04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2" name="Text Box 17">
          <a:extLst>
            <a:ext uri="{FF2B5EF4-FFF2-40B4-BE49-F238E27FC236}">
              <a16:creationId xmlns:a16="http://schemas.microsoft.com/office/drawing/2014/main" id="{00000000-0008-0000-04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3" name="Text Box 18">
          <a:extLst>
            <a:ext uri="{FF2B5EF4-FFF2-40B4-BE49-F238E27FC236}">
              <a16:creationId xmlns:a16="http://schemas.microsoft.com/office/drawing/2014/main" id="{00000000-0008-0000-04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4" name="Text Box 19">
          <a:extLst>
            <a:ext uri="{FF2B5EF4-FFF2-40B4-BE49-F238E27FC236}">
              <a16:creationId xmlns:a16="http://schemas.microsoft.com/office/drawing/2014/main" id="{00000000-0008-0000-04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45" name="Text Box 15">
          <a:extLst>
            <a:ext uri="{FF2B5EF4-FFF2-40B4-BE49-F238E27FC236}">
              <a16:creationId xmlns:a16="http://schemas.microsoft.com/office/drawing/2014/main" id="{00000000-0008-0000-04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6" name="Text Box 16">
          <a:extLst>
            <a:ext uri="{FF2B5EF4-FFF2-40B4-BE49-F238E27FC236}">
              <a16:creationId xmlns:a16="http://schemas.microsoft.com/office/drawing/2014/main" id="{00000000-0008-0000-04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7" name="Text Box 17">
          <a:extLst>
            <a:ext uri="{FF2B5EF4-FFF2-40B4-BE49-F238E27FC236}">
              <a16:creationId xmlns:a16="http://schemas.microsoft.com/office/drawing/2014/main" id="{00000000-0008-0000-04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8" name="Text Box 18">
          <a:extLst>
            <a:ext uri="{FF2B5EF4-FFF2-40B4-BE49-F238E27FC236}">
              <a16:creationId xmlns:a16="http://schemas.microsoft.com/office/drawing/2014/main" id="{00000000-0008-0000-04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9" name="Text Box 19">
          <a:extLst>
            <a:ext uri="{FF2B5EF4-FFF2-40B4-BE49-F238E27FC236}">
              <a16:creationId xmlns:a16="http://schemas.microsoft.com/office/drawing/2014/main" id="{00000000-0008-0000-04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0" name="Text Box 16">
          <a:extLst>
            <a:ext uri="{FF2B5EF4-FFF2-40B4-BE49-F238E27FC236}">
              <a16:creationId xmlns:a16="http://schemas.microsoft.com/office/drawing/2014/main" id="{00000000-0008-0000-04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1" name="Text Box 17">
          <a:extLst>
            <a:ext uri="{FF2B5EF4-FFF2-40B4-BE49-F238E27FC236}">
              <a16:creationId xmlns:a16="http://schemas.microsoft.com/office/drawing/2014/main" id="{00000000-0008-0000-04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3052" name="Text Box 18">
          <a:extLst>
            <a:ext uri="{FF2B5EF4-FFF2-40B4-BE49-F238E27FC236}">
              <a16:creationId xmlns:a16="http://schemas.microsoft.com/office/drawing/2014/main" id="{00000000-0008-0000-04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3" name="Text Box 16">
          <a:extLst>
            <a:ext uri="{FF2B5EF4-FFF2-40B4-BE49-F238E27FC236}">
              <a16:creationId xmlns:a16="http://schemas.microsoft.com/office/drawing/2014/main" id="{00000000-0008-0000-04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4" name="Text Box 17">
          <a:extLst>
            <a:ext uri="{FF2B5EF4-FFF2-40B4-BE49-F238E27FC236}">
              <a16:creationId xmlns:a16="http://schemas.microsoft.com/office/drawing/2014/main" id="{00000000-0008-0000-04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5" name="Text Box 18">
          <a:extLst>
            <a:ext uri="{FF2B5EF4-FFF2-40B4-BE49-F238E27FC236}">
              <a16:creationId xmlns:a16="http://schemas.microsoft.com/office/drawing/2014/main" id="{00000000-0008-0000-04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6" name="Text Box 19">
          <a:extLst>
            <a:ext uri="{FF2B5EF4-FFF2-40B4-BE49-F238E27FC236}">
              <a16:creationId xmlns:a16="http://schemas.microsoft.com/office/drawing/2014/main" id="{00000000-0008-0000-04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7" name="Text Box 16">
          <a:extLst>
            <a:ext uri="{FF2B5EF4-FFF2-40B4-BE49-F238E27FC236}">
              <a16:creationId xmlns:a16="http://schemas.microsoft.com/office/drawing/2014/main" id="{00000000-0008-0000-04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58" name="Text Box 15">
          <a:extLst>
            <a:ext uri="{FF2B5EF4-FFF2-40B4-BE49-F238E27FC236}">
              <a16:creationId xmlns:a16="http://schemas.microsoft.com/office/drawing/2014/main" id="{00000000-0008-0000-04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3059" name="Text Box 15">
          <a:extLst>
            <a:ext uri="{FF2B5EF4-FFF2-40B4-BE49-F238E27FC236}">
              <a16:creationId xmlns:a16="http://schemas.microsoft.com/office/drawing/2014/main" id="{00000000-0008-0000-04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60" name="Text Box 15">
          <a:extLst>
            <a:ext uri="{FF2B5EF4-FFF2-40B4-BE49-F238E27FC236}">
              <a16:creationId xmlns:a16="http://schemas.microsoft.com/office/drawing/2014/main" id="{00000000-0008-0000-04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61" name="Text Box 15">
          <a:extLst>
            <a:ext uri="{FF2B5EF4-FFF2-40B4-BE49-F238E27FC236}">
              <a16:creationId xmlns:a16="http://schemas.microsoft.com/office/drawing/2014/main" id="{00000000-0008-0000-0400-0000F50B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62" name="Text Box 15">
          <a:extLst>
            <a:ext uri="{FF2B5EF4-FFF2-40B4-BE49-F238E27FC236}">
              <a16:creationId xmlns:a16="http://schemas.microsoft.com/office/drawing/2014/main" id="{00000000-0008-0000-04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63" name="Text Box 15">
          <a:extLst>
            <a:ext uri="{FF2B5EF4-FFF2-40B4-BE49-F238E27FC236}">
              <a16:creationId xmlns:a16="http://schemas.microsoft.com/office/drawing/2014/main" id="{00000000-0008-0000-04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64" name="Text Box 15">
          <a:extLst>
            <a:ext uri="{FF2B5EF4-FFF2-40B4-BE49-F238E27FC236}">
              <a16:creationId xmlns:a16="http://schemas.microsoft.com/office/drawing/2014/main" id="{00000000-0008-0000-04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5" name="Text Box 16">
          <a:extLst>
            <a:ext uri="{FF2B5EF4-FFF2-40B4-BE49-F238E27FC236}">
              <a16:creationId xmlns:a16="http://schemas.microsoft.com/office/drawing/2014/main" id="{00000000-0008-0000-04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6" name="Text Box 17">
          <a:extLst>
            <a:ext uri="{FF2B5EF4-FFF2-40B4-BE49-F238E27FC236}">
              <a16:creationId xmlns:a16="http://schemas.microsoft.com/office/drawing/2014/main" id="{00000000-0008-0000-04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7" name="Text Box 18">
          <a:extLst>
            <a:ext uri="{FF2B5EF4-FFF2-40B4-BE49-F238E27FC236}">
              <a16:creationId xmlns:a16="http://schemas.microsoft.com/office/drawing/2014/main" id="{00000000-0008-0000-04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8" name="Text Box 19">
          <a:extLst>
            <a:ext uri="{FF2B5EF4-FFF2-40B4-BE49-F238E27FC236}">
              <a16:creationId xmlns:a16="http://schemas.microsoft.com/office/drawing/2014/main" id="{00000000-0008-0000-04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69" name="Text Box 16">
          <a:extLst>
            <a:ext uri="{FF2B5EF4-FFF2-40B4-BE49-F238E27FC236}">
              <a16:creationId xmlns:a16="http://schemas.microsoft.com/office/drawing/2014/main" id="{00000000-0008-0000-04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0" name="Text Box 17">
          <a:extLst>
            <a:ext uri="{FF2B5EF4-FFF2-40B4-BE49-F238E27FC236}">
              <a16:creationId xmlns:a16="http://schemas.microsoft.com/office/drawing/2014/main" id="{00000000-0008-0000-04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1" name="Text Box 18">
          <a:extLst>
            <a:ext uri="{FF2B5EF4-FFF2-40B4-BE49-F238E27FC236}">
              <a16:creationId xmlns:a16="http://schemas.microsoft.com/office/drawing/2014/main" id="{00000000-0008-0000-04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2" name="Text Box 19">
          <a:extLst>
            <a:ext uri="{FF2B5EF4-FFF2-40B4-BE49-F238E27FC236}">
              <a16:creationId xmlns:a16="http://schemas.microsoft.com/office/drawing/2014/main" id="{00000000-0008-0000-04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3" name="Text Box 16">
          <a:extLst>
            <a:ext uri="{FF2B5EF4-FFF2-40B4-BE49-F238E27FC236}">
              <a16:creationId xmlns:a16="http://schemas.microsoft.com/office/drawing/2014/main" id="{00000000-0008-0000-04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4" name="Text Box 17">
          <a:extLst>
            <a:ext uri="{FF2B5EF4-FFF2-40B4-BE49-F238E27FC236}">
              <a16:creationId xmlns:a16="http://schemas.microsoft.com/office/drawing/2014/main" id="{00000000-0008-0000-04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5" name="Text Box 18">
          <a:extLst>
            <a:ext uri="{FF2B5EF4-FFF2-40B4-BE49-F238E27FC236}">
              <a16:creationId xmlns:a16="http://schemas.microsoft.com/office/drawing/2014/main" id="{00000000-0008-0000-04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6" name="Text Box 19">
          <a:extLst>
            <a:ext uri="{FF2B5EF4-FFF2-40B4-BE49-F238E27FC236}">
              <a16:creationId xmlns:a16="http://schemas.microsoft.com/office/drawing/2014/main" id="{00000000-0008-0000-04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77" name="Text Box 15">
          <a:extLst>
            <a:ext uri="{FF2B5EF4-FFF2-40B4-BE49-F238E27FC236}">
              <a16:creationId xmlns:a16="http://schemas.microsoft.com/office/drawing/2014/main" id="{00000000-0008-0000-04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8" name="Text Box 16">
          <a:extLst>
            <a:ext uri="{FF2B5EF4-FFF2-40B4-BE49-F238E27FC236}">
              <a16:creationId xmlns:a16="http://schemas.microsoft.com/office/drawing/2014/main" id="{00000000-0008-0000-04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9" name="Text Box 17">
          <a:extLst>
            <a:ext uri="{FF2B5EF4-FFF2-40B4-BE49-F238E27FC236}">
              <a16:creationId xmlns:a16="http://schemas.microsoft.com/office/drawing/2014/main" id="{00000000-0008-0000-04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0" name="Text Box 18">
          <a:extLst>
            <a:ext uri="{FF2B5EF4-FFF2-40B4-BE49-F238E27FC236}">
              <a16:creationId xmlns:a16="http://schemas.microsoft.com/office/drawing/2014/main" id="{00000000-0008-0000-04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1" name="Text Box 19">
          <a:extLst>
            <a:ext uri="{FF2B5EF4-FFF2-40B4-BE49-F238E27FC236}">
              <a16:creationId xmlns:a16="http://schemas.microsoft.com/office/drawing/2014/main" id="{00000000-0008-0000-04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2" name="Text Box 16">
          <a:extLst>
            <a:ext uri="{FF2B5EF4-FFF2-40B4-BE49-F238E27FC236}">
              <a16:creationId xmlns:a16="http://schemas.microsoft.com/office/drawing/2014/main" id="{00000000-0008-0000-04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3" name="Text Box 17">
          <a:extLst>
            <a:ext uri="{FF2B5EF4-FFF2-40B4-BE49-F238E27FC236}">
              <a16:creationId xmlns:a16="http://schemas.microsoft.com/office/drawing/2014/main" id="{00000000-0008-0000-04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4" name="Text Box 18">
          <a:extLst>
            <a:ext uri="{FF2B5EF4-FFF2-40B4-BE49-F238E27FC236}">
              <a16:creationId xmlns:a16="http://schemas.microsoft.com/office/drawing/2014/main" id="{00000000-0008-0000-04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5" name="Text Box 16">
          <a:extLst>
            <a:ext uri="{FF2B5EF4-FFF2-40B4-BE49-F238E27FC236}">
              <a16:creationId xmlns:a16="http://schemas.microsoft.com/office/drawing/2014/main" id="{00000000-0008-0000-04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6" name="Text Box 17">
          <a:extLst>
            <a:ext uri="{FF2B5EF4-FFF2-40B4-BE49-F238E27FC236}">
              <a16:creationId xmlns:a16="http://schemas.microsoft.com/office/drawing/2014/main" id="{00000000-0008-0000-04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7" name="Text Box 18">
          <a:extLst>
            <a:ext uri="{FF2B5EF4-FFF2-40B4-BE49-F238E27FC236}">
              <a16:creationId xmlns:a16="http://schemas.microsoft.com/office/drawing/2014/main" id="{00000000-0008-0000-04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8" name="Text Box 19">
          <a:extLst>
            <a:ext uri="{FF2B5EF4-FFF2-40B4-BE49-F238E27FC236}">
              <a16:creationId xmlns:a16="http://schemas.microsoft.com/office/drawing/2014/main" id="{00000000-0008-0000-04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9" name="Text Box 16">
          <a:extLst>
            <a:ext uri="{FF2B5EF4-FFF2-40B4-BE49-F238E27FC236}">
              <a16:creationId xmlns:a16="http://schemas.microsoft.com/office/drawing/2014/main" id="{00000000-0008-0000-04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0" name="Text Box 17">
          <a:extLst>
            <a:ext uri="{FF2B5EF4-FFF2-40B4-BE49-F238E27FC236}">
              <a16:creationId xmlns:a16="http://schemas.microsoft.com/office/drawing/2014/main" id="{00000000-0008-0000-04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1" name="Text Box 18">
          <a:extLst>
            <a:ext uri="{FF2B5EF4-FFF2-40B4-BE49-F238E27FC236}">
              <a16:creationId xmlns:a16="http://schemas.microsoft.com/office/drawing/2014/main" id="{00000000-0008-0000-04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2" name="Text Box 19">
          <a:extLst>
            <a:ext uri="{FF2B5EF4-FFF2-40B4-BE49-F238E27FC236}">
              <a16:creationId xmlns:a16="http://schemas.microsoft.com/office/drawing/2014/main" id="{00000000-0008-0000-04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3093" name="Text Box 15">
          <a:extLst>
            <a:ext uri="{FF2B5EF4-FFF2-40B4-BE49-F238E27FC236}">
              <a16:creationId xmlns:a16="http://schemas.microsoft.com/office/drawing/2014/main" id="{00000000-0008-0000-04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94" name="Text Box 15">
          <a:extLst>
            <a:ext uri="{FF2B5EF4-FFF2-40B4-BE49-F238E27FC236}">
              <a16:creationId xmlns:a16="http://schemas.microsoft.com/office/drawing/2014/main" id="{00000000-0008-0000-04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95" name="Text Box 15">
          <a:extLst>
            <a:ext uri="{FF2B5EF4-FFF2-40B4-BE49-F238E27FC236}">
              <a16:creationId xmlns:a16="http://schemas.microsoft.com/office/drawing/2014/main" id="{00000000-0008-0000-0400-000017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96" name="Text Box 15">
          <a:extLst>
            <a:ext uri="{FF2B5EF4-FFF2-40B4-BE49-F238E27FC236}">
              <a16:creationId xmlns:a16="http://schemas.microsoft.com/office/drawing/2014/main" id="{00000000-0008-0000-04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97" name="Text Box 15">
          <a:extLst>
            <a:ext uri="{FF2B5EF4-FFF2-40B4-BE49-F238E27FC236}">
              <a16:creationId xmlns:a16="http://schemas.microsoft.com/office/drawing/2014/main" id="{00000000-0008-0000-04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98" name="Text Box 15">
          <a:extLst>
            <a:ext uri="{FF2B5EF4-FFF2-40B4-BE49-F238E27FC236}">
              <a16:creationId xmlns:a16="http://schemas.microsoft.com/office/drawing/2014/main" id="{00000000-0008-0000-04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99" name="Text Box 16">
          <a:extLst>
            <a:ext uri="{FF2B5EF4-FFF2-40B4-BE49-F238E27FC236}">
              <a16:creationId xmlns:a16="http://schemas.microsoft.com/office/drawing/2014/main" id="{00000000-0008-0000-04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0" name="Text Box 17">
          <a:extLst>
            <a:ext uri="{FF2B5EF4-FFF2-40B4-BE49-F238E27FC236}">
              <a16:creationId xmlns:a16="http://schemas.microsoft.com/office/drawing/2014/main" id="{00000000-0008-0000-04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1" name="Text Box 18">
          <a:extLst>
            <a:ext uri="{FF2B5EF4-FFF2-40B4-BE49-F238E27FC236}">
              <a16:creationId xmlns:a16="http://schemas.microsoft.com/office/drawing/2014/main" id="{00000000-0008-0000-04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2" name="Text Box 19">
          <a:extLst>
            <a:ext uri="{FF2B5EF4-FFF2-40B4-BE49-F238E27FC236}">
              <a16:creationId xmlns:a16="http://schemas.microsoft.com/office/drawing/2014/main" id="{00000000-0008-0000-04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3" name="Text Box 16">
          <a:extLst>
            <a:ext uri="{FF2B5EF4-FFF2-40B4-BE49-F238E27FC236}">
              <a16:creationId xmlns:a16="http://schemas.microsoft.com/office/drawing/2014/main" id="{00000000-0008-0000-04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4" name="Text Box 17">
          <a:extLst>
            <a:ext uri="{FF2B5EF4-FFF2-40B4-BE49-F238E27FC236}">
              <a16:creationId xmlns:a16="http://schemas.microsoft.com/office/drawing/2014/main" id="{00000000-0008-0000-04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5" name="Text Box 18">
          <a:extLst>
            <a:ext uri="{FF2B5EF4-FFF2-40B4-BE49-F238E27FC236}">
              <a16:creationId xmlns:a16="http://schemas.microsoft.com/office/drawing/2014/main" id="{00000000-0008-0000-04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6" name="Text Box 19">
          <a:extLst>
            <a:ext uri="{FF2B5EF4-FFF2-40B4-BE49-F238E27FC236}">
              <a16:creationId xmlns:a16="http://schemas.microsoft.com/office/drawing/2014/main" id="{00000000-0008-0000-04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7" name="Text Box 16">
          <a:extLst>
            <a:ext uri="{FF2B5EF4-FFF2-40B4-BE49-F238E27FC236}">
              <a16:creationId xmlns:a16="http://schemas.microsoft.com/office/drawing/2014/main" id="{00000000-0008-0000-04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8" name="Text Box 17">
          <a:extLst>
            <a:ext uri="{FF2B5EF4-FFF2-40B4-BE49-F238E27FC236}">
              <a16:creationId xmlns:a16="http://schemas.microsoft.com/office/drawing/2014/main" id="{00000000-0008-0000-04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9" name="Text Box 18">
          <a:extLst>
            <a:ext uri="{FF2B5EF4-FFF2-40B4-BE49-F238E27FC236}">
              <a16:creationId xmlns:a16="http://schemas.microsoft.com/office/drawing/2014/main" id="{00000000-0008-0000-04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10" name="Text Box 19">
          <a:extLst>
            <a:ext uri="{FF2B5EF4-FFF2-40B4-BE49-F238E27FC236}">
              <a16:creationId xmlns:a16="http://schemas.microsoft.com/office/drawing/2014/main" id="{00000000-0008-0000-04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11" name="Text Box 15">
          <a:extLst>
            <a:ext uri="{FF2B5EF4-FFF2-40B4-BE49-F238E27FC236}">
              <a16:creationId xmlns:a16="http://schemas.microsoft.com/office/drawing/2014/main" id="{00000000-0008-0000-04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2" name="Text Box 16">
          <a:extLst>
            <a:ext uri="{FF2B5EF4-FFF2-40B4-BE49-F238E27FC236}">
              <a16:creationId xmlns:a16="http://schemas.microsoft.com/office/drawing/2014/main" id="{00000000-0008-0000-04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3" name="Text Box 17">
          <a:extLst>
            <a:ext uri="{FF2B5EF4-FFF2-40B4-BE49-F238E27FC236}">
              <a16:creationId xmlns:a16="http://schemas.microsoft.com/office/drawing/2014/main" id="{00000000-0008-0000-04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4" name="Text Box 18">
          <a:extLst>
            <a:ext uri="{FF2B5EF4-FFF2-40B4-BE49-F238E27FC236}">
              <a16:creationId xmlns:a16="http://schemas.microsoft.com/office/drawing/2014/main" id="{00000000-0008-0000-04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5" name="Text Box 19">
          <a:extLst>
            <a:ext uri="{FF2B5EF4-FFF2-40B4-BE49-F238E27FC236}">
              <a16:creationId xmlns:a16="http://schemas.microsoft.com/office/drawing/2014/main" id="{00000000-0008-0000-04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116" name="Text Box 15">
          <a:extLst>
            <a:ext uri="{FF2B5EF4-FFF2-40B4-BE49-F238E27FC236}">
              <a16:creationId xmlns:a16="http://schemas.microsoft.com/office/drawing/2014/main" id="{00000000-0008-0000-04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7" name="Text Box 16">
          <a:extLst>
            <a:ext uri="{FF2B5EF4-FFF2-40B4-BE49-F238E27FC236}">
              <a16:creationId xmlns:a16="http://schemas.microsoft.com/office/drawing/2014/main" id="{00000000-0008-0000-04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8" name="Text Box 17">
          <a:extLst>
            <a:ext uri="{FF2B5EF4-FFF2-40B4-BE49-F238E27FC236}">
              <a16:creationId xmlns:a16="http://schemas.microsoft.com/office/drawing/2014/main" id="{00000000-0008-0000-04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9" name="Text Box 18">
          <a:extLst>
            <a:ext uri="{FF2B5EF4-FFF2-40B4-BE49-F238E27FC236}">
              <a16:creationId xmlns:a16="http://schemas.microsoft.com/office/drawing/2014/main" id="{00000000-0008-0000-04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0" name="Text Box 16">
          <a:extLst>
            <a:ext uri="{FF2B5EF4-FFF2-40B4-BE49-F238E27FC236}">
              <a16:creationId xmlns:a16="http://schemas.microsoft.com/office/drawing/2014/main" id="{00000000-0008-0000-04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1" name="Text Box 17">
          <a:extLst>
            <a:ext uri="{FF2B5EF4-FFF2-40B4-BE49-F238E27FC236}">
              <a16:creationId xmlns:a16="http://schemas.microsoft.com/office/drawing/2014/main" id="{00000000-0008-0000-04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2" name="Text Box 18">
          <a:extLst>
            <a:ext uri="{FF2B5EF4-FFF2-40B4-BE49-F238E27FC236}">
              <a16:creationId xmlns:a16="http://schemas.microsoft.com/office/drawing/2014/main" id="{00000000-0008-0000-04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3" name="Text Box 19">
          <a:extLst>
            <a:ext uri="{FF2B5EF4-FFF2-40B4-BE49-F238E27FC236}">
              <a16:creationId xmlns:a16="http://schemas.microsoft.com/office/drawing/2014/main" id="{00000000-0008-0000-04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4" name="Text Box 16">
          <a:extLst>
            <a:ext uri="{FF2B5EF4-FFF2-40B4-BE49-F238E27FC236}">
              <a16:creationId xmlns:a16="http://schemas.microsoft.com/office/drawing/2014/main" id="{00000000-0008-0000-04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5" name="Text Box 17">
          <a:extLst>
            <a:ext uri="{FF2B5EF4-FFF2-40B4-BE49-F238E27FC236}">
              <a16:creationId xmlns:a16="http://schemas.microsoft.com/office/drawing/2014/main" id="{00000000-0008-0000-04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6" name="Text Box 18">
          <a:extLst>
            <a:ext uri="{FF2B5EF4-FFF2-40B4-BE49-F238E27FC236}">
              <a16:creationId xmlns:a16="http://schemas.microsoft.com/office/drawing/2014/main" id="{00000000-0008-0000-04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27" name="Text Box 15">
          <a:extLst>
            <a:ext uri="{FF2B5EF4-FFF2-40B4-BE49-F238E27FC236}">
              <a16:creationId xmlns:a16="http://schemas.microsoft.com/office/drawing/2014/main" id="{00000000-0008-0000-04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8" name="Text Box 16">
          <a:extLst>
            <a:ext uri="{FF2B5EF4-FFF2-40B4-BE49-F238E27FC236}">
              <a16:creationId xmlns:a16="http://schemas.microsoft.com/office/drawing/2014/main" id="{00000000-0008-0000-04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9" name="Text Box 17">
          <a:extLst>
            <a:ext uri="{FF2B5EF4-FFF2-40B4-BE49-F238E27FC236}">
              <a16:creationId xmlns:a16="http://schemas.microsoft.com/office/drawing/2014/main" id="{00000000-0008-0000-04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0" name="Text Box 18">
          <a:extLst>
            <a:ext uri="{FF2B5EF4-FFF2-40B4-BE49-F238E27FC236}">
              <a16:creationId xmlns:a16="http://schemas.microsoft.com/office/drawing/2014/main" id="{00000000-0008-0000-04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1" name="Text Box 19">
          <a:extLst>
            <a:ext uri="{FF2B5EF4-FFF2-40B4-BE49-F238E27FC236}">
              <a16:creationId xmlns:a16="http://schemas.microsoft.com/office/drawing/2014/main" id="{00000000-0008-0000-04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2" name="Text Box 16">
          <a:extLst>
            <a:ext uri="{FF2B5EF4-FFF2-40B4-BE49-F238E27FC236}">
              <a16:creationId xmlns:a16="http://schemas.microsoft.com/office/drawing/2014/main" id="{00000000-0008-0000-04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3" name="Text Box 17">
          <a:extLst>
            <a:ext uri="{FF2B5EF4-FFF2-40B4-BE49-F238E27FC236}">
              <a16:creationId xmlns:a16="http://schemas.microsoft.com/office/drawing/2014/main" id="{00000000-0008-0000-04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4" name="Text Box 18">
          <a:extLst>
            <a:ext uri="{FF2B5EF4-FFF2-40B4-BE49-F238E27FC236}">
              <a16:creationId xmlns:a16="http://schemas.microsoft.com/office/drawing/2014/main" id="{00000000-0008-0000-04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5" name="Text Box 19">
          <a:extLst>
            <a:ext uri="{FF2B5EF4-FFF2-40B4-BE49-F238E27FC236}">
              <a16:creationId xmlns:a16="http://schemas.microsoft.com/office/drawing/2014/main" id="{00000000-0008-0000-04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6" name="Text Box 16">
          <a:extLst>
            <a:ext uri="{FF2B5EF4-FFF2-40B4-BE49-F238E27FC236}">
              <a16:creationId xmlns:a16="http://schemas.microsoft.com/office/drawing/2014/main" id="{00000000-0008-0000-04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7" name="Text Box 17">
          <a:extLst>
            <a:ext uri="{FF2B5EF4-FFF2-40B4-BE49-F238E27FC236}">
              <a16:creationId xmlns:a16="http://schemas.microsoft.com/office/drawing/2014/main" id="{00000000-0008-0000-04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8" name="Text Box 18">
          <a:extLst>
            <a:ext uri="{FF2B5EF4-FFF2-40B4-BE49-F238E27FC236}">
              <a16:creationId xmlns:a16="http://schemas.microsoft.com/office/drawing/2014/main" id="{00000000-0008-0000-04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9" name="Text Box 19">
          <a:extLst>
            <a:ext uri="{FF2B5EF4-FFF2-40B4-BE49-F238E27FC236}">
              <a16:creationId xmlns:a16="http://schemas.microsoft.com/office/drawing/2014/main" id="{00000000-0008-0000-04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40" name="Text Box 15">
          <a:extLst>
            <a:ext uri="{FF2B5EF4-FFF2-40B4-BE49-F238E27FC236}">
              <a16:creationId xmlns:a16="http://schemas.microsoft.com/office/drawing/2014/main" id="{00000000-0008-0000-04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1" name="Text Box 16">
          <a:extLst>
            <a:ext uri="{FF2B5EF4-FFF2-40B4-BE49-F238E27FC236}">
              <a16:creationId xmlns:a16="http://schemas.microsoft.com/office/drawing/2014/main" id="{00000000-0008-0000-04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2" name="Text Box 17">
          <a:extLst>
            <a:ext uri="{FF2B5EF4-FFF2-40B4-BE49-F238E27FC236}">
              <a16:creationId xmlns:a16="http://schemas.microsoft.com/office/drawing/2014/main" id="{00000000-0008-0000-04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3" name="Text Box 18">
          <a:extLst>
            <a:ext uri="{FF2B5EF4-FFF2-40B4-BE49-F238E27FC236}">
              <a16:creationId xmlns:a16="http://schemas.microsoft.com/office/drawing/2014/main" id="{00000000-0008-0000-04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4" name="Text Box 19">
          <a:extLst>
            <a:ext uri="{FF2B5EF4-FFF2-40B4-BE49-F238E27FC236}">
              <a16:creationId xmlns:a16="http://schemas.microsoft.com/office/drawing/2014/main" id="{00000000-0008-0000-04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5" name="Text Box 16">
          <a:extLst>
            <a:ext uri="{FF2B5EF4-FFF2-40B4-BE49-F238E27FC236}">
              <a16:creationId xmlns:a16="http://schemas.microsoft.com/office/drawing/2014/main" id="{00000000-0008-0000-04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6" name="Text Box 17">
          <a:extLst>
            <a:ext uri="{FF2B5EF4-FFF2-40B4-BE49-F238E27FC236}">
              <a16:creationId xmlns:a16="http://schemas.microsoft.com/office/drawing/2014/main" id="{00000000-0008-0000-04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147" name="Text Box 18">
          <a:extLst>
            <a:ext uri="{FF2B5EF4-FFF2-40B4-BE49-F238E27FC236}">
              <a16:creationId xmlns:a16="http://schemas.microsoft.com/office/drawing/2014/main" id="{00000000-0008-0000-04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8" name="Text Box 16">
          <a:extLst>
            <a:ext uri="{FF2B5EF4-FFF2-40B4-BE49-F238E27FC236}">
              <a16:creationId xmlns:a16="http://schemas.microsoft.com/office/drawing/2014/main" id="{00000000-0008-0000-04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9" name="Text Box 17">
          <a:extLst>
            <a:ext uri="{FF2B5EF4-FFF2-40B4-BE49-F238E27FC236}">
              <a16:creationId xmlns:a16="http://schemas.microsoft.com/office/drawing/2014/main" id="{00000000-0008-0000-04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0" name="Text Box 18">
          <a:extLst>
            <a:ext uri="{FF2B5EF4-FFF2-40B4-BE49-F238E27FC236}">
              <a16:creationId xmlns:a16="http://schemas.microsoft.com/office/drawing/2014/main" id="{00000000-0008-0000-04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1" name="Text Box 19">
          <a:extLst>
            <a:ext uri="{FF2B5EF4-FFF2-40B4-BE49-F238E27FC236}">
              <a16:creationId xmlns:a16="http://schemas.microsoft.com/office/drawing/2014/main" id="{00000000-0008-0000-04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2" name="Text Box 16">
          <a:extLst>
            <a:ext uri="{FF2B5EF4-FFF2-40B4-BE49-F238E27FC236}">
              <a16:creationId xmlns:a16="http://schemas.microsoft.com/office/drawing/2014/main" id="{00000000-0008-0000-04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3" name="Text Box 15">
          <a:extLst>
            <a:ext uri="{FF2B5EF4-FFF2-40B4-BE49-F238E27FC236}">
              <a16:creationId xmlns:a16="http://schemas.microsoft.com/office/drawing/2014/main" id="{00000000-0008-0000-04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154" name="Text Box 15">
          <a:extLst>
            <a:ext uri="{FF2B5EF4-FFF2-40B4-BE49-F238E27FC236}">
              <a16:creationId xmlns:a16="http://schemas.microsoft.com/office/drawing/2014/main" id="{00000000-0008-0000-04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55" name="Text Box 15">
          <a:extLst>
            <a:ext uri="{FF2B5EF4-FFF2-40B4-BE49-F238E27FC236}">
              <a16:creationId xmlns:a16="http://schemas.microsoft.com/office/drawing/2014/main" id="{00000000-0008-0000-04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56" name="Text Box 15">
          <a:extLst>
            <a:ext uri="{FF2B5EF4-FFF2-40B4-BE49-F238E27FC236}">
              <a16:creationId xmlns:a16="http://schemas.microsoft.com/office/drawing/2014/main" id="{00000000-0008-0000-0400-000054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57" name="Text Box 15">
          <a:extLst>
            <a:ext uri="{FF2B5EF4-FFF2-40B4-BE49-F238E27FC236}">
              <a16:creationId xmlns:a16="http://schemas.microsoft.com/office/drawing/2014/main" id="{00000000-0008-0000-04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58" name="Text Box 15">
          <a:extLst>
            <a:ext uri="{FF2B5EF4-FFF2-40B4-BE49-F238E27FC236}">
              <a16:creationId xmlns:a16="http://schemas.microsoft.com/office/drawing/2014/main" id="{00000000-0008-0000-04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9" name="Text Box 15">
          <a:extLst>
            <a:ext uri="{FF2B5EF4-FFF2-40B4-BE49-F238E27FC236}">
              <a16:creationId xmlns:a16="http://schemas.microsoft.com/office/drawing/2014/main" id="{00000000-0008-0000-04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0" name="Text Box 16">
          <a:extLst>
            <a:ext uri="{FF2B5EF4-FFF2-40B4-BE49-F238E27FC236}">
              <a16:creationId xmlns:a16="http://schemas.microsoft.com/office/drawing/2014/main" id="{00000000-0008-0000-04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1" name="Text Box 17">
          <a:extLst>
            <a:ext uri="{FF2B5EF4-FFF2-40B4-BE49-F238E27FC236}">
              <a16:creationId xmlns:a16="http://schemas.microsoft.com/office/drawing/2014/main" id="{00000000-0008-0000-04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2" name="Text Box 18">
          <a:extLst>
            <a:ext uri="{FF2B5EF4-FFF2-40B4-BE49-F238E27FC236}">
              <a16:creationId xmlns:a16="http://schemas.microsoft.com/office/drawing/2014/main" id="{00000000-0008-0000-04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3" name="Text Box 19">
          <a:extLst>
            <a:ext uri="{FF2B5EF4-FFF2-40B4-BE49-F238E27FC236}">
              <a16:creationId xmlns:a16="http://schemas.microsoft.com/office/drawing/2014/main" id="{00000000-0008-0000-04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4" name="Text Box 16">
          <a:extLst>
            <a:ext uri="{FF2B5EF4-FFF2-40B4-BE49-F238E27FC236}">
              <a16:creationId xmlns:a16="http://schemas.microsoft.com/office/drawing/2014/main" id="{00000000-0008-0000-04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5" name="Text Box 17">
          <a:extLst>
            <a:ext uri="{FF2B5EF4-FFF2-40B4-BE49-F238E27FC236}">
              <a16:creationId xmlns:a16="http://schemas.microsoft.com/office/drawing/2014/main" id="{00000000-0008-0000-04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6" name="Text Box 18">
          <a:extLst>
            <a:ext uri="{FF2B5EF4-FFF2-40B4-BE49-F238E27FC236}">
              <a16:creationId xmlns:a16="http://schemas.microsoft.com/office/drawing/2014/main" id="{00000000-0008-0000-04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7" name="Text Box 19">
          <a:extLst>
            <a:ext uri="{FF2B5EF4-FFF2-40B4-BE49-F238E27FC236}">
              <a16:creationId xmlns:a16="http://schemas.microsoft.com/office/drawing/2014/main" id="{00000000-0008-0000-04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8" name="Text Box 16">
          <a:extLst>
            <a:ext uri="{FF2B5EF4-FFF2-40B4-BE49-F238E27FC236}">
              <a16:creationId xmlns:a16="http://schemas.microsoft.com/office/drawing/2014/main" id="{00000000-0008-0000-04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9" name="Text Box 17">
          <a:extLst>
            <a:ext uri="{FF2B5EF4-FFF2-40B4-BE49-F238E27FC236}">
              <a16:creationId xmlns:a16="http://schemas.microsoft.com/office/drawing/2014/main" id="{00000000-0008-0000-04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0" name="Text Box 18">
          <a:extLst>
            <a:ext uri="{FF2B5EF4-FFF2-40B4-BE49-F238E27FC236}">
              <a16:creationId xmlns:a16="http://schemas.microsoft.com/office/drawing/2014/main" id="{00000000-0008-0000-04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1" name="Text Box 19">
          <a:extLst>
            <a:ext uri="{FF2B5EF4-FFF2-40B4-BE49-F238E27FC236}">
              <a16:creationId xmlns:a16="http://schemas.microsoft.com/office/drawing/2014/main" id="{00000000-0008-0000-04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72" name="Text Box 15">
          <a:extLst>
            <a:ext uri="{FF2B5EF4-FFF2-40B4-BE49-F238E27FC236}">
              <a16:creationId xmlns:a16="http://schemas.microsoft.com/office/drawing/2014/main" id="{00000000-0008-0000-04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3" name="Text Box 16">
          <a:extLst>
            <a:ext uri="{FF2B5EF4-FFF2-40B4-BE49-F238E27FC236}">
              <a16:creationId xmlns:a16="http://schemas.microsoft.com/office/drawing/2014/main" id="{00000000-0008-0000-04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4" name="Text Box 17">
          <a:extLst>
            <a:ext uri="{FF2B5EF4-FFF2-40B4-BE49-F238E27FC236}">
              <a16:creationId xmlns:a16="http://schemas.microsoft.com/office/drawing/2014/main" id="{00000000-0008-0000-04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5" name="Text Box 18">
          <a:extLst>
            <a:ext uri="{FF2B5EF4-FFF2-40B4-BE49-F238E27FC236}">
              <a16:creationId xmlns:a16="http://schemas.microsoft.com/office/drawing/2014/main" id="{00000000-0008-0000-04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6" name="Text Box 19">
          <a:extLst>
            <a:ext uri="{FF2B5EF4-FFF2-40B4-BE49-F238E27FC236}">
              <a16:creationId xmlns:a16="http://schemas.microsoft.com/office/drawing/2014/main" id="{00000000-0008-0000-04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7" name="Text Box 16">
          <a:extLst>
            <a:ext uri="{FF2B5EF4-FFF2-40B4-BE49-F238E27FC236}">
              <a16:creationId xmlns:a16="http://schemas.microsoft.com/office/drawing/2014/main" id="{00000000-0008-0000-04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8" name="Text Box 17">
          <a:extLst>
            <a:ext uri="{FF2B5EF4-FFF2-40B4-BE49-F238E27FC236}">
              <a16:creationId xmlns:a16="http://schemas.microsoft.com/office/drawing/2014/main" id="{00000000-0008-0000-04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9" name="Text Box 18">
          <a:extLst>
            <a:ext uri="{FF2B5EF4-FFF2-40B4-BE49-F238E27FC236}">
              <a16:creationId xmlns:a16="http://schemas.microsoft.com/office/drawing/2014/main" id="{00000000-0008-0000-04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0" name="Text Box 16">
          <a:extLst>
            <a:ext uri="{FF2B5EF4-FFF2-40B4-BE49-F238E27FC236}">
              <a16:creationId xmlns:a16="http://schemas.microsoft.com/office/drawing/2014/main" id="{00000000-0008-0000-04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1" name="Text Box 17">
          <a:extLst>
            <a:ext uri="{FF2B5EF4-FFF2-40B4-BE49-F238E27FC236}">
              <a16:creationId xmlns:a16="http://schemas.microsoft.com/office/drawing/2014/main" id="{00000000-0008-0000-04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2" name="Text Box 18">
          <a:extLst>
            <a:ext uri="{FF2B5EF4-FFF2-40B4-BE49-F238E27FC236}">
              <a16:creationId xmlns:a16="http://schemas.microsoft.com/office/drawing/2014/main" id="{00000000-0008-0000-04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3" name="Text Box 19">
          <a:extLst>
            <a:ext uri="{FF2B5EF4-FFF2-40B4-BE49-F238E27FC236}">
              <a16:creationId xmlns:a16="http://schemas.microsoft.com/office/drawing/2014/main" id="{00000000-0008-0000-04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4" name="Text Box 16">
          <a:extLst>
            <a:ext uri="{FF2B5EF4-FFF2-40B4-BE49-F238E27FC236}">
              <a16:creationId xmlns:a16="http://schemas.microsoft.com/office/drawing/2014/main" id="{00000000-0008-0000-04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5" name="Text Box 17">
          <a:extLst>
            <a:ext uri="{FF2B5EF4-FFF2-40B4-BE49-F238E27FC236}">
              <a16:creationId xmlns:a16="http://schemas.microsoft.com/office/drawing/2014/main" id="{00000000-0008-0000-04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6" name="Text Box 18">
          <a:extLst>
            <a:ext uri="{FF2B5EF4-FFF2-40B4-BE49-F238E27FC236}">
              <a16:creationId xmlns:a16="http://schemas.microsoft.com/office/drawing/2014/main" id="{00000000-0008-0000-04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7" name="Text Box 19">
          <a:extLst>
            <a:ext uri="{FF2B5EF4-FFF2-40B4-BE49-F238E27FC236}">
              <a16:creationId xmlns:a16="http://schemas.microsoft.com/office/drawing/2014/main" id="{00000000-0008-0000-04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188" name="Text Box 15">
          <a:extLst>
            <a:ext uri="{FF2B5EF4-FFF2-40B4-BE49-F238E27FC236}">
              <a16:creationId xmlns:a16="http://schemas.microsoft.com/office/drawing/2014/main" id="{00000000-0008-0000-04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89" name="Text Box 15">
          <a:extLst>
            <a:ext uri="{FF2B5EF4-FFF2-40B4-BE49-F238E27FC236}">
              <a16:creationId xmlns:a16="http://schemas.microsoft.com/office/drawing/2014/main" id="{00000000-0008-0000-04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90" name="Text Box 15">
          <a:extLst>
            <a:ext uri="{FF2B5EF4-FFF2-40B4-BE49-F238E27FC236}">
              <a16:creationId xmlns:a16="http://schemas.microsoft.com/office/drawing/2014/main" id="{00000000-0008-0000-0400-000076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91" name="Text Box 15">
          <a:extLst>
            <a:ext uri="{FF2B5EF4-FFF2-40B4-BE49-F238E27FC236}">
              <a16:creationId xmlns:a16="http://schemas.microsoft.com/office/drawing/2014/main" id="{00000000-0008-0000-04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92" name="Text Box 15">
          <a:extLst>
            <a:ext uri="{FF2B5EF4-FFF2-40B4-BE49-F238E27FC236}">
              <a16:creationId xmlns:a16="http://schemas.microsoft.com/office/drawing/2014/main" id="{00000000-0008-0000-04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193" name="Text Box 15">
          <a:extLst>
            <a:ext uri="{FF2B5EF4-FFF2-40B4-BE49-F238E27FC236}">
              <a16:creationId xmlns:a16="http://schemas.microsoft.com/office/drawing/2014/main" id="{00000000-0008-0000-04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4" name="Text Box 16">
          <a:extLst>
            <a:ext uri="{FF2B5EF4-FFF2-40B4-BE49-F238E27FC236}">
              <a16:creationId xmlns:a16="http://schemas.microsoft.com/office/drawing/2014/main" id="{00000000-0008-0000-04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5" name="Text Box 17">
          <a:extLst>
            <a:ext uri="{FF2B5EF4-FFF2-40B4-BE49-F238E27FC236}">
              <a16:creationId xmlns:a16="http://schemas.microsoft.com/office/drawing/2014/main" id="{00000000-0008-0000-04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6" name="Text Box 18">
          <a:extLst>
            <a:ext uri="{FF2B5EF4-FFF2-40B4-BE49-F238E27FC236}">
              <a16:creationId xmlns:a16="http://schemas.microsoft.com/office/drawing/2014/main" id="{00000000-0008-0000-04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7" name="Text Box 19">
          <a:extLst>
            <a:ext uri="{FF2B5EF4-FFF2-40B4-BE49-F238E27FC236}">
              <a16:creationId xmlns:a16="http://schemas.microsoft.com/office/drawing/2014/main" id="{00000000-0008-0000-04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8" name="Text Box 16">
          <a:extLst>
            <a:ext uri="{FF2B5EF4-FFF2-40B4-BE49-F238E27FC236}">
              <a16:creationId xmlns:a16="http://schemas.microsoft.com/office/drawing/2014/main" id="{00000000-0008-0000-04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9" name="Text Box 17">
          <a:extLst>
            <a:ext uri="{FF2B5EF4-FFF2-40B4-BE49-F238E27FC236}">
              <a16:creationId xmlns:a16="http://schemas.microsoft.com/office/drawing/2014/main" id="{00000000-0008-0000-04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0" name="Text Box 18">
          <a:extLst>
            <a:ext uri="{FF2B5EF4-FFF2-40B4-BE49-F238E27FC236}">
              <a16:creationId xmlns:a16="http://schemas.microsoft.com/office/drawing/2014/main" id="{00000000-0008-0000-04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1" name="Text Box 19">
          <a:extLst>
            <a:ext uri="{FF2B5EF4-FFF2-40B4-BE49-F238E27FC236}">
              <a16:creationId xmlns:a16="http://schemas.microsoft.com/office/drawing/2014/main" id="{00000000-0008-0000-04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2" name="Text Box 16">
          <a:extLst>
            <a:ext uri="{FF2B5EF4-FFF2-40B4-BE49-F238E27FC236}">
              <a16:creationId xmlns:a16="http://schemas.microsoft.com/office/drawing/2014/main" id="{00000000-0008-0000-04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3" name="Text Box 17">
          <a:extLst>
            <a:ext uri="{FF2B5EF4-FFF2-40B4-BE49-F238E27FC236}">
              <a16:creationId xmlns:a16="http://schemas.microsoft.com/office/drawing/2014/main" id="{00000000-0008-0000-04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4" name="Text Box 18">
          <a:extLst>
            <a:ext uri="{FF2B5EF4-FFF2-40B4-BE49-F238E27FC236}">
              <a16:creationId xmlns:a16="http://schemas.microsoft.com/office/drawing/2014/main" id="{00000000-0008-0000-04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5" name="Text Box 19">
          <a:extLst>
            <a:ext uri="{FF2B5EF4-FFF2-40B4-BE49-F238E27FC236}">
              <a16:creationId xmlns:a16="http://schemas.microsoft.com/office/drawing/2014/main" id="{00000000-0008-0000-04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06" name="Text Box 15">
          <a:extLst>
            <a:ext uri="{FF2B5EF4-FFF2-40B4-BE49-F238E27FC236}">
              <a16:creationId xmlns:a16="http://schemas.microsoft.com/office/drawing/2014/main" id="{00000000-0008-0000-04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7" name="Text Box 16">
          <a:extLst>
            <a:ext uri="{FF2B5EF4-FFF2-40B4-BE49-F238E27FC236}">
              <a16:creationId xmlns:a16="http://schemas.microsoft.com/office/drawing/2014/main" id="{00000000-0008-0000-04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8" name="Text Box 17">
          <a:extLst>
            <a:ext uri="{FF2B5EF4-FFF2-40B4-BE49-F238E27FC236}">
              <a16:creationId xmlns:a16="http://schemas.microsoft.com/office/drawing/2014/main" id="{00000000-0008-0000-04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9" name="Text Box 18">
          <a:extLst>
            <a:ext uri="{FF2B5EF4-FFF2-40B4-BE49-F238E27FC236}">
              <a16:creationId xmlns:a16="http://schemas.microsoft.com/office/drawing/2014/main" id="{00000000-0008-0000-04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10" name="Text Box 19">
          <a:extLst>
            <a:ext uri="{FF2B5EF4-FFF2-40B4-BE49-F238E27FC236}">
              <a16:creationId xmlns:a16="http://schemas.microsoft.com/office/drawing/2014/main" id="{00000000-0008-0000-04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211" name="Text Box 15">
          <a:extLst>
            <a:ext uri="{FF2B5EF4-FFF2-40B4-BE49-F238E27FC236}">
              <a16:creationId xmlns:a16="http://schemas.microsoft.com/office/drawing/2014/main" id="{00000000-0008-0000-04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2" name="Text Box 16">
          <a:extLst>
            <a:ext uri="{FF2B5EF4-FFF2-40B4-BE49-F238E27FC236}">
              <a16:creationId xmlns:a16="http://schemas.microsoft.com/office/drawing/2014/main" id="{00000000-0008-0000-04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3" name="Text Box 17">
          <a:extLst>
            <a:ext uri="{FF2B5EF4-FFF2-40B4-BE49-F238E27FC236}">
              <a16:creationId xmlns:a16="http://schemas.microsoft.com/office/drawing/2014/main" id="{00000000-0008-0000-04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4" name="Text Box 18">
          <a:extLst>
            <a:ext uri="{FF2B5EF4-FFF2-40B4-BE49-F238E27FC236}">
              <a16:creationId xmlns:a16="http://schemas.microsoft.com/office/drawing/2014/main" id="{00000000-0008-0000-04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5" name="Text Box 16">
          <a:extLst>
            <a:ext uri="{FF2B5EF4-FFF2-40B4-BE49-F238E27FC236}">
              <a16:creationId xmlns:a16="http://schemas.microsoft.com/office/drawing/2014/main" id="{00000000-0008-0000-04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6" name="Text Box 17">
          <a:extLst>
            <a:ext uri="{FF2B5EF4-FFF2-40B4-BE49-F238E27FC236}">
              <a16:creationId xmlns:a16="http://schemas.microsoft.com/office/drawing/2014/main" id="{00000000-0008-0000-04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7" name="Text Box 18">
          <a:extLst>
            <a:ext uri="{FF2B5EF4-FFF2-40B4-BE49-F238E27FC236}">
              <a16:creationId xmlns:a16="http://schemas.microsoft.com/office/drawing/2014/main" id="{00000000-0008-0000-04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8" name="Text Box 19">
          <a:extLst>
            <a:ext uri="{FF2B5EF4-FFF2-40B4-BE49-F238E27FC236}">
              <a16:creationId xmlns:a16="http://schemas.microsoft.com/office/drawing/2014/main" id="{00000000-0008-0000-04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9" name="Text Box 16">
          <a:extLst>
            <a:ext uri="{FF2B5EF4-FFF2-40B4-BE49-F238E27FC236}">
              <a16:creationId xmlns:a16="http://schemas.microsoft.com/office/drawing/2014/main" id="{00000000-0008-0000-04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0" name="Text Box 17">
          <a:extLst>
            <a:ext uri="{FF2B5EF4-FFF2-40B4-BE49-F238E27FC236}">
              <a16:creationId xmlns:a16="http://schemas.microsoft.com/office/drawing/2014/main" id="{00000000-0008-0000-04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1" name="Text Box 18">
          <a:extLst>
            <a:ext uri="{FF2B5EF4-FFF2-40B4-BE49-F238E27FC236}">
              <a16:creationId xmlns:a16="http://schemas.microsoft.com/office/drawing/2014/main" id="{00000000-0008-0000-04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22" name="Text Box 15">
          <a:extLst>
            <a:ext uri="{FF2B5EF4-FFF2-40B4-BE49-F238E27FC236}">
              <a16:creationId xmlns:a16="http://schemas.microsoft.com/office/drawing/2014/main" id="{00000000-0008-0000-04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3" name="Text Box 16">
          <a:extLst>
            <a:ext uri="{FF2B5EF4-FFF2-40B4-BE49-F238E27FC236}">
              <a16:creationId xmlns:a16="http://schemas.microsoft.com/office/drawing/2014/main" id="{00000000-0008-0000-04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4" name="Text Box 17">
          <a:extLst>
            <a:ext uri="{FF2B5EF4-FFF2-40B4-BE49-F238E27FC236}">
              <a16:creationId xmlns:a16="http://schemas.microsoft.com/office/drawing/2014/main" id="{00000000-0008-0000-04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5" name="Text Box 18">
          <a:extLst>
            <a:ext uri="{FF2B5EF4-FFF2-40B4-BE49-F238E27FC236}">
              <a16:creationId xmlns:a16="http://schemas.microsoft.com/office/drawing/2014/main" id="{00000000-0008-0000-04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6" name="Text Box 19">
          <a:extLst>
            <a:ext uri="{FF2B5EF4-FFF2-40B4-BE49-F238E27FC236}">
              <a16:creationId xmlns:a16="http://schemas.microsoft.com/office/drawing/2014/main" id="{00000000-0008-0000-04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7" name="Text Box 16">
          <a:extLst>
            <a:ext uri="{FF2B5EF4-FFF2-40B4-BE49-F238E27FC236}">
              <a16:creationId xmlns:a16="http://schemas.microsoft.com/office/drawing/2014/main" id="{00000000-0008-0000-04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8" name="Text Box 17">
          <a:extLst>
            <a:ext uri="{FF2B5EF4-FFF2-40B4-BE49-F238E27FC236}">
              <a16:creationId xmlns:a16="http://schemas.microsoft.com/office/drawing/2014/main" id="{00000000-0008-0000-04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9" name="Text Box 18">
          <a:extLst>
            <a:ext uri="{FF2B5EF4-FFF2-40B4-BE49-F238E27FC236}">
              <a16:creationId xmlns:a16="http://schemas.microsoft.com/office/drawing/2014/main" id="{00000000-0008-0000-04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30" name="Text Box 19">
          <a:extLst>
            <a:ext uri="{FF2B5EF4-FFF2-40B4-BE49-F238E27FC236}">
              <a16:creationId xmlns:a16="http://schemas.microsoft.com/office/drawing/2014/main" id="{00000000-0008-0000-04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1" name="Text Box 16">
          <a:extLst>
            <a:ext uri="{FF2B5EF4-FFF2-40B4-BE49-F238E27FC236}">
              <a16:creationId xmlns:a16="http://schemas.microsoft.com/office/drawing/2014/main" id="{00000000-0008-0000-04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2" name="Text Box 17">
          <a:extLst>
            <a:ext uri="{FF2B5EF4-FFF2-40B4-BE49-F238E27FC236}">
              <a16:creationId xmlns:a16="http://schemas.microsoft.com/office/drawing/2014/main" id="{00000000-0008-0000-04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3" name="Text Box 18">
          <a:extLst>
            <a:ext uri="{FF2B5EF4-FFF2-40B4-BE49-F238E27FC236}">
              <a16:creationId xmlns:a16="http://schemas.microsoft.com/office/drawing/2014/main" id="{00000000-0008-0000-04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4" name="Text Box 19">
          <a:extLst>
            <a:ext uri="{FF2B5EF4-FFF2-40B4-BE49-F238E27FC236}">
              <a16:creationId xmlns:a16="http://schemas.microsoft.com/office/drawing/2014/main" id="{00000000-0008-0000-04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35" name="Text Box 15">
          <a:extLst>
            <a:ext uri="{FF2B5EF4-FFF2-40B4-BE49-F238E27FC236}">
              <a16:creationId xmlns:a16="http://schemas.microsoft.com/office/drawing/2014/main" id="{00000000-0008-0000-04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6" name="Text Box 16">
          <a:extLst>
            <a:ext uri="{FF2B5EF4-FFF2-40B4-BE49-F238E27FC236}">
              <a16:creationId xmlns:a16="http://schemas.microsoft.com/office/drawing/2014/main" id="{00000000-0008-0000-04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7" name="Text Box 17">
          <a:extLst>
            <a:ext uri="{FF2B5EF4-FFF2-40B4-BE49-F238E27FC236}">
              <a16:creationId xmlns:a16="http://schemas.microsoft.com/office/drawing/2014/main" id="{00000000-0008-0000-04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8" name="Text Box 18">
          <a:extLst>
            <a:ext uri="{FF2B5EF4-FFF2-40B4-BE49-F238E27FC236}">
              <a16:creationId xmlns:a16="http://schemas.microsoft.com/office/drawing/2014/main" id="{00000000-0008-0000-04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9" name="Text Box 19">
          <a:extLst>
            <a:ext uri="{FF2B5EF4-FFF2-40B4-BE49-F238E27FC236}">
              <a16:creationId xmlns:a16="http://schemas.microsoft.com/office/drawing/2014/main" id="{00000000-0008-0000-04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0" name="Text Box 16">
          <a:extLst>
            <a:ext uri="{FF2B5EF4-FFF2-40B4-BE49-F238E27FC236}">
              <a16:creationId xmlns:a16="http://schemas.microsoft.com/office/drawing/2014/main" id="{00000000-0008-0000-04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1" name="Text Box 17">
          <a:extLst>
            <a:ext uri="{FF2B5EF4-FFF2-40B4-BE49-F238E27FC236}">
              <a16:creationId xmlns:a16="http://schemas.microsoft.com/office/drawing/2014/main" id="{00000000-0008-0000-04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242" name="Text Box 18">
          <a:extLst>
            <a:ext uri="{FF2B5EF4-FFF2-40B4-BE49-F238E27FC236}">
              <a16:creationId xmlns:a16="http://schemas.microsoft.com/office/drawing/2014/main" id="{00000000-0008-0000-04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3" name="Text Box 16">
          <a:extLst>
            <a:ext uri="{FF2B5EF4-FFF2-40B4-BE49-F238E27FC236}">
              <a16:creationId xmlns:a16="http://schemas.microsoft.com/office/drawing/2014/main" id="{00000000-0008-0000-04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4" name="Text Box 17">
          <a:extLst>
            <a:ext uri="{FF2B5EF4-FFF2-40B4-BE49-F238E27FC236}">
              <a16:creationId xmlns:a16="http://schemas.microsoft.com/office/drawing/2014/main" id="{00000000-0008-0000-04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5" name="Text Box 18">
          <a:extLst>
            <a:ext uri="{FF2B5EF4-FFF2-40B4-BE49-F238E27FC236}">
              <a16:creationId xmlns:a16="http://schemas.microsoft.com/office/drawing/2014/main" id="{00000000-0008-0000-04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6" name="Text Box 19">
          <a:extLst>
            <a:ext uri="{FF2B5EF4-FFF2-40B4-BE49-F238E27FC236}">
              <a16:creationId xmlns:a16="http://schemas.microsoft.com/office/drawing/2014/main" id="{00000000-0008-0000-04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7" name="Text Box 16">
          <a:extLst>
            <a:ext uri="{FF2B5EF4-FFF2-40B4-BE49-F238E27FC236}">
              <a16:creationId xmlns:a16="http://schemas.microsoft.com/office/drawing/2014/main" id="{00000000-0008-0000-04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48" name="Text Box 15">
          <a:extLst>
            <a:ext uri="{FF2B5EF4-FFF2-40B4-BE49-F238E27FC236}">
              <a16:creationId xmlns:a16="http://schemas.microsoft.com/office/drawing/2014/main" id="{00000000-0008-0000-04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249" name="Text Box 15">
          <a:extLst>
            <a:ext uri="{FF2B5EF4-FFF2-40B4-BE49-F238E27FC236}">
              <a16:creationId xmlns:a16="http://schemas.microsoft.com/office/drawing/2014/main" id="{00000000-0008-0000-04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50" name="Text Box 15">
          <a:extLst>
            <a:ext uri="{FF2B5EF4-FFF2-40B4-BE49-F238E27FC236}">
              <a16:creationId xmlns:a16="http://schemas.microsoft.com/office/drawing/2014/main" id="{00000000-0008-0000-04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51" name="Text Box 15">
          <a:extLst>
            <a:ext uri="{FF2B5EF4-FFF2-40B4-BE49-F238E27FC236}">
              <a16:creationId xmlns:a16="http://schemas.microsoft.com/office/drawing/2014/main" id="{00000000-0008-0000-04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52" name="Text Box 15">
          <a:extLst>
            <a:ext uri="{FF2B5EF4-FFF2-40B4-BE49-F238E27FC236}">
              <a16:creationId xmlns:a16="http://schemas.microsoft.com/office/drawing/2014/main" id="{00000000-0008-0000-04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53" name="Text Box 15">
          <a:extLst>
            <a:ext uri="{FF2B5EF4-FFF2-40B4-BE49-F238E27FC236}">
              <a16:creationId xmlns:a16="http://schemas.microsoft.com/office/drawing/2014/main" id="{00000000-0008-0000-04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54" name="Text Box 15">
          <a:extLst>
            <a:ext uri="{FF2B5EF4-FFF2-40B4-BE49-F238E27FC236}">
              <a16:creationId xmlns:a16="http://schemas.microsoft.com/office/drawing/2014/main" id="{00000000-0008-0000-04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5" name="Text Box 16">
          <a:extLst>
            <a:ext uri="{FF2B5EF4-FFF2-40B4-BE49-F238E27FC236}">
              <a16:creationId xmlns:a16="http://schemas.microsoft.com/office/drawing/2014/main" id="{00000000-0008-0000-04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6" name="Text Box 17">
          <a:extLst>
            <a:ext uri="{FF2B5EF4-FFF2-40B4-BE49-F238E27FC236}">
              <a16:creationId xmlns:a16="http://schemas.microsoft.com/office/drawing/2014/main" id="{00000000-0008-0000-04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7" name="Text Box 18">
          <a:extLst>
            <a:ext uri="{FF2B5EF4-FFF2-40B4-BE49-F238E27FC236}">
              <a16:creationId xmlns:a16="http://schemas.microsoft.com/office/drawing/2014/main" id="{00000000-0008-0000-04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8" name="Text Box 19">
          <a:extLst>
            <a:ext uri="{FF2B5EF4-FFF2-40B4-BE49-F238E27FC236}">
              <a16:creationId xmlns:a16="http://schemas.microsoft.com/office/drawing/2014/main" id="{00000000-0008-0000-04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59" name="Text Box 16">
          <a:extLst>
            <a:ext uri="{FF2B5EF4-FFF2-40B4-BE49-F238E27FC236}">
              <a16:creationId xmlns:a16="http://schemas.microsoft.com/office/drawing/2014/main" id="{00000000-0008-0000-04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0" name="Text Box 17">
          <a:extLst>
            <a:ext uri="{FF2B5EF4-FFF2-40B4-BE49-F238E27FC236}">
              <a16:creationId xmlns:a16="http://schemas.microsoft.com/office/drawing/2014/main" id="{00000000-0008-0000-04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1" name="Text Box 18">
          <a:extLst>
            <a:ext uri="{FF2B5EF4-FFF2-40B4-BE49-F238E27FC236}">
              <a16:creationId xmlns:a16="http://schemas.microsoft.com/office/drawing/2014/main" id="{00000000-0008-0000-04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2" name="Text Box 19">
          <a:extLst>
            <a:ext uri="{FF2B5EF4-FFF2-40B4-BE49-F238E27FC236}">
              <a16:creationId xmlns:a16="http://schemas.microsoft.com/office/drawing/2014/main" id="{00000000-0008-0000-04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3" name="Text Box 16">
          <a:extLst>
            <a:ext uri="{FF2B5EF4-FFF2-40B4-BE49-F238E27FC236}">
              <a16:creationId xmlns:a16="http://schemas.microsoft.com/office/drawing/2014/main" id="{00000000-0008-0000-04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4" name="Text Box 17">
          <a:extLst>
            <a:ext uri="{FF2B5EF4-FFF2-40B4-BE49-F238E27FC236}">
              <a16:creationId xmlns:a16="http://schemas.microsoft.com/office/drawing/2014/main" id="{00000000-0008-0000-04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5" name="Text Box 18">
          <a:extLst>
            <a:ext uri="{FF2B5EF4-FFF2-40B4-BE49-F238E27FC236}">
              <a16:creationId xmlns:a16="http://schemas.microsoft.com/office/drawing/2014/main" id="{00000000-0008-0000-04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6" name="Text Box 19">
          <a:extLst>
            <a:ext uri="{FF2B5EF4-FFF2-40B4-BE49-F238E27FC236}">
              <a16:creationId xmlns:a16="http://schemas.microsoft.com/office/drawing/2014/main" id="{00000000-0008-0000-04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67" name="Text Box 15">
          <a:extLst>
            <a:ext uri="{FF2B5EF4-FFF2-40B4-BE49-F238E27FC236}">
              <a16:creationId xmlns:a16="http://schemas.microsoft.com/office/drawing/2014/main" id="{00000000-0008-0000-04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8" name="Text Box 16">
          <a:extLst>
            <a:ext uri="{FF2B5EF4-FFF2-40B4-BE49-F238E27FC236}">
              <a16:creationId xmlns:a16="http://schemas.microsoft.com/office/drawing/2014/main" id="{00000000-0008-0000-04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9" name="Text Box 17">
          <a:extLst>
            <a:ext uri="{FF2B5EF4-FFF2-40B4-BE49-F238E27FC236}">
              <a16:creationId xmlns:a16="http://schemas.microsoft.com/office/drawing/2014/main" id="{00000000-0008-0000-04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0" name="Text Box 18">
          <a:extLst>
            <a:ext uri="{FF2B5EF4-FFF2-40B4-BE49-F238E27FC236}">
              <a16:creationId xmlns:a16="http://schemas.microsoft.com/office/drawing/2014/main" id="{00000000-0008-0000-04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1" name="Text Box 19">
          <a:extLst>
            <a:ext uri="{FF2B5EF4-FFF2-40B4-BE49-F238E27FC236}">
              <a16:creationId xmlns:a16="http://schemas.microsoft.com/office/drawing/2014/main" id="{00000000-0008-0000-04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2" name="Text Box 16">
          <a:extLst>
            <a:ext uri="{FF2B5EF4-FFF2-40B4-BE49-F238E27FC236}">
              <a16:creationId xmlns:a16="http://schemas.microsoft.com/office/drawing/2014/main" id="{00000000-0008-0000-04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3" name="Text Box 17">
          <a:extLst>
            <a:ext uri="{FF2B5EF4-FFF2-40B4-BE49-F238E27FC236}">
              <a16:creationId xmlns:a16="http://schemas.microsoft.com/office/drawing/2014/main" id="{00000000-0008-0000-04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4" name="Text Box 18">
          <a:extLst>
            <a:ext uri="{FF2B5EF4-FFF2-40B4-BE49-F238E27FC236}">
              <a16:creationId xmlns:a16="http://schemas.microsoft.com/office/drawing/2014/main" id="{00000000-0008-0000-04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5" name="Text Box 16">
          <a:extLst>
            <a:ext uri="{FF2B5EF4-FFF2-40B4-BE49-F238E27FC236}">
              <a16:creationId xmlns:a16="http://schemas.microsoft.com/office/drawing/2014/main" id="{00000000-0008-0000-04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6" name="Text Box 17">
          <a:extLst>
            <a:ext uri="{FF2B5EF4-FFF2-40B4-BE49-F238E27FC236}">
              <a16:creationId xmlns:a16="http://schemas.microsoft.com/office/drawing/2014/main" id="{00000000-0008-0000-04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7" name="Text Box 18">
          <a:extLst>
            <a:ext uri="{FF2B5EF4-FFF2-40B4-BE49-F238E27FC236}">
              <a16:creationId xmlns:a16="http://schemas.microsoft.com/office/drawing/2014/main" id="{00000000-0008-0000-04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8" name="Text Box 19">
          <a:extLst>
            <a:ext uri="{FF2B5EF4-FFF2-40B4-BE49-F238E27FC236}">
              <a16:creationId xmlns:a16="http://schemas.microsoft.com/office/drawing/2014/main" id="{00000000-0008-0000-04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9" name="Text Box 16">
          <a:extLst>
            <a:ext uri="{FF2B5EF4-FFF2-40B4-BE49-F238E27FC236}">
              <a16:creationId xmlns:a16="http://schemas.microsoft.com/office/drawing/2014/main" id="{00000000-0008-0000-04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0" name="Text Box 17">
          <a:extLst>
            <a:ext uri="{FF2B5EF4-FFF2-40B4-BE49-F238E27FC236}">
              <a16:creationId xmlns:a16="http://schemas.microsoft.com/office/drawing/2014/main" id="{00000000-0008-0000-04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1" name="Text Box 18">
          <a:extLst>
            <a:ext uri="{FF2B5EF4-FFF2-40B4-BE49-F238E27FC236}">
              <a16:creationId xmlns:a16="http://schemas.microsoft.com/office/drawing/2014/main" id="{00000000-0008-0000-04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2" name="Text Box 19">
          <a:extLst>
            <a:ext uri="{FF2B5EF4-FFF2-40B4-BE49-F238E27FC236}">
              <a16:creationId xmlns:a16="http://schemas.microsoft.com/office/drawing/2014/main" id="{00000000-0008-0000-04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283" name="Text Box 15">
          <a:extLst>
            <a:ext uri="{FF2B5EF4-FFF2-40B4-BE49-F238E27FC236}">
              <a16:creationId xmlns:a16="http://schemas.microsoft.com/office/drawing/2014/main" id="{00000000-0008-0000-04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84" name="Text Box 15">
          <a:extLst>
            <a:ext uri="{FF2B5EF4-FFF2-40B4-BE49-F238E27FC236}">
              <a16:creationId xmlns:a16="http://schemas.microsoft.com/office/drawing/2014/main" id="{00000000-0008-0000-04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85" name="Text Box 15">
          <a:extLst>
            <a:ext uri="{FF2B5EF4-FFF2-40B4-BE49-F238E27FC236}">
              <a16:creationId xmlns:a16="http://schemas.microsoft.com/office/drawing/2014/main" id="{00000000-0008-0000-04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86" name="Text Box 15">
          <a:extLst>
            <a:ext uri="{FF2B5EF4-FFF2-40B4-BE49-F238E27FC236}">
              <a16:creationId xmlns:a16="http://schemas.microsoft.com/office/drawing/2014/main" id="{00000000-0008-0000-04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87" name="Text Box 15">
          <a:extLst>
            <a:ext uri="{FF2B5EF4-FFF2-40B4-BE49-F238E27FC236}">
              <a16:creationId xmlns:a16="http://schemas.microsoft.com/office/drawing/2014/main" id="{00000000-0008-0000-04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288" name="Text Box 15">
          <a:extLst>
            <a:ext uri="{FF2B5EF4-FFF2-40B4-BE49-F238E27FC236}">
              <a16:creationId xmlns:a16="http://schemas.microsoft.com/office/drawing/2014/main" id="{00000000-0008-0000-04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89" name="Text Box 16">
          <a:extLst>
            <a:ext uri="{FF2B5EF4-FFF2-40B4-BE49-F238E27FC236}">
              <a16:creationId xmlns:a16="http://schemas.microsoft.com/office/drawing/2014/main" id="{00000000-0008-0000-04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0" name="Text Box 17">
          <a:extLst>
            <a:ext uri="{FF2B5EF4-FFF2-40B4-BE49-F238E27FC236}">
              <a16:creationId xmlns:a16="http://schemas.microsoft.com/office/drawing/2014/main" id="{00000000-0008-0000-04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1" name="Text Box 18">
          <a:extLst>
            <a:ext uri="{FF2B5EF4-FFF2-40B4-BE49-F238E27FC236}">
              <a16:creationId xmlns:a16="http://schemas.microsoft.com/office/drawing/2014/main" id="{00000000-0008-0000-04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2" name="Text Box 19">
          <a:extLst>
            <a:ext uri="{FF2B5EF4-FFF2-40B4-BE49-F238E27FC236}">
              <a16:creationId xmlns:a16="http://schemas.microsoft.com/office/drawing/2014/main" id="{00000000-0008-0000-04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3" name="Text Box 16">
          <a:extLst>
            <a:ext uri="{FF2B5EF4-FFF2-40B4-BE49-F238E27FC236}">
              <a16:creationId xmlns:a16="http://schemas.microsoft.com/office/drawing/2014/main" id="{00000000-0008-0000-04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4" name="Text Box 17">
          <a:extLst>
            <a:ext uri="{FF2B5EF4-FFF2-40B4-BE49-F238E27FC236}">
              <a16:creationId xmlns:a16="http://schemas.microsoft.com/office/drawing/2014/main" id="{00000000-0008-0000-04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5" name="Text Box 18">
          <a:extLst>
            <a:ext uri="{FF2B5EF4-FFF2-40B4-BE49-F238E27FC236}">
              <a16:creationId xmlns:a16="http://schemas.microsoft.com/office/drawing/2014/main" id="{00000000-0008-0000-04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6" name="Text Box 19">
          <a:extLst>
            <a:ext uri="{FF2B5EF4-FFF2-40B4-BE49-F238E27FC236}">
              <a16:creationId xmlns:a16="http://schemas.microsoft.com/office/drawing/2014/main" id="{00000000-0008-0000-04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7" name="Text Box 16">
          <a:extLst>
            <a:ext uri="{FF2B5EF4-FFF2-40B4-BE49-F238E27FC236}">
              <a16:creationId xmlns:a16="http://schemas.microsoft.com/office/drawing/2014/main" id="{00000000-0008-0000-04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8" name="Text Box 17">
          <a:extLst>
            <a:ext uri="{FF2B5EF4-FFF2-40B4-BE49-F238E27FC236}">
              <a16:creationId xmlns:a16="http://schemas.microsoft.com/office/drawing/2014/main" id="{00000000-0008-0000-04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9" name="Text Box 18">
          <a:extLst>
            <a:ext uri="{FF2B5EF4-FFF2-40B4-BE49-F238E27FC236}">
              <a16:creationId xmlns:a16="http://schemas.microsoft.com/office/drawing/2014/main" id="{00000000-0008-0000-04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00" name="Text Box 19">
          <a:extLst>
            <a:ext uri="{FF2B5EF4-FFF2-40B4-BE49-F238E27FC236}">
              <a16:creationId xmlns:a16="http://schemas.microsoft.com/office/drawing/2014/main" id="{00000000-0008-0000-04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01" name="Text Box 15">
          <a:extLst>
            <a:ext uri="{FF2B5EF4-FFF2-40B4-BE49-F238E27FC236}">
              <a16:creationId xmlns:a16="http://schemas.microsoft.com/office/drawing/2014/main" id="{00000000-0008-0000-04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2" name="Text Box 16">
          <a:extLst>
            <a:ext uri="{FF2B5EF4-FFF2-40B4-BE49-F238E27FC236}">
              <a16:creationId xmlns:a16="http://schemas.microsoft.com/office/drawing/2014/main" id="{00000000-0008-0000-04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3" name="Text Box 17">
          <a:extLst>
            <a:ext uri="{FF2B5EF4-FFF2-40B4-BE49-F238E27FC236}">
              <a16:creationId xmlns:a16="http://schemas.microsoft.com/office/drawing/2014/main" id="{00000000-0008-0000-04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4" name="Text Box 18">
          <a:extLst>
            <a:ext uri="{FF2B5EF4-FFF2-40B4-BE49-F238E27FC236}">
              <a16:creationId xmlns:a16="http://schemas.microsoft.com/office/drawing/2014/main" id="{00000000-0008-0000-04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5" name="Text Box 19">
          <a:extLst>
            <a:ext uri="{FF2B5EF4-FFF2-40B4-BE49-F238E27FC236}">
              <a16:creationId xmlns:a16="http://schemas.microsoft.com/office/drawing/2014/main" id="{00000000-0008-0000-04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306" name="Text Box 15">
          <a:extLst>
            <a:ext uri="{FF2B5EF4-FFF2-40B4-BE49-F238E27FC236}">
              <a16:creationId xmlns:a16="http://schemas.microsoft.com/office/drawing/2014/main" id="{00000000-0008-0000-04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7" name="Text Box 16">
          <a:extLst>
            <a:ext uri="{FF2B5EF4-FFF2-40B4-BE49-F238E27FC236}">
              <a16:creationId xmlns:a16="http://schemas.microsoft.com/office/drawing/2014/main" id="{00000000-0008-0000-04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8" name="Text Box 17">
          <a:extLst>
            <a:ext uri="{FF2B5EF4-FFF2-40B4-BE49-F238E27FC236}">
              <a16:creationId xmlns:a16="http://schemas.microsoft.com/office/drawing/2014/main" id="{00000000-0008-0000-04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9" name="Text Box 18">
          <a:extLst>
            <a:ext uri="{FF2B5EF4-FFF2-40B4-BE49-F238E27FC236}">
              <a16:creationId xmlns:a16="http://schemas.microsoft.com/office/drawing/2014/main" id="{00000000-0008-0000-04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0" name="Text Box 16">
          <a:extLst>
            <a:ext uri="{FF2B5EF4-FFF2-40B4-BE49-F238E27FC236}">
              <a16:creationId xmlns:a16="http://schemas.microsoft.com/office/drawing/2014/main" id="{00000000-0008-0000-04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1" name="Text Box 17">
          <a:extLst>
            <a:ext uri="{FF2B5EF4-FFF2-40B4-BE49-F238E27FC236}">
              <a16:creationId xmlns:a16="http://schemas.microsoft.com/office/drawing/2014/main" id="{00000000-0008-0000-04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2" name="Text Box 18">
          <a:extLst>
            <a:ext uri="{FF2B5EF4-FFF2-40B4-BE49-F238E27FC236}">
              <a16:creationId xmlns:a16="http://schemas.microsoft.com/office/drawing/2014/main" id="{00000000-0008-0000-04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3" name="Text Box 19">
          <a:extLst>
            <a:ext uri="{FF2B5EF4-FFF2-40B4-BE49-F238E27FC236}">
              <a16:creationId xmlns:a16="http://schemas.microsoft.com/office/drawing/2014/main" id="{00000000-0008-0000-04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4" name="Text Box 16">
          <a:extLst>
            <a:ext uri="{FF2B5EF4-FFF2-40B4-BE49-F238E27FC236}">
              <a16:creationId xmlns:a16="http://schemas.microsoft.com/office/drawing/2014/main" id="{00000000-0008-0000-04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5" name="Text Box 17">
          <a:extLst>
            <a:ext uri="{FF2B5EF4-FFF2-40B4-BE49-F238E27FC236}">
              <a16:creationId xmlns:a16="http://schemas.microsoft.com/office/drawing/2014/main" id="{00000000-0008-0000-04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6" name="Text Box 18">
          <a:extLst>
            <a:ext uri="{FF2B5EF4-FFF2-40B4-BE49-F238E27FC236}">
              <a16:creationId xmlns:a16="http://schemas.microsoft.com/office/drawing/2014/main" id="{00000000-0008-0000-04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17" name="Text Box 15">
          <a:extLst>
            <a:ext uri="{FF2B5EF4-FFF2-40B4-BE49-F238E27FC236}">
              <a16:creationId xmlns:a16="http://schemas.microsoft.com/office/drawing/2014/main" id="{00000000-0008-0000-04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8" name="Text Box 16">
          <a:extLst>
            <a:ext uri="{FF2B5EF4-FFF2-40B4-BE49-F238E27FC236}">
              <a16:creationId xmlns:a16="http://schemas.microsoft.com/office/drawing/2014/main" id="{00000000-0008-0000-04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9" name="Text Box 17">
          <a:extLst>
            <a:ext uri="{FF2B5EF4-FFF2-40B4-BE49-F238E27FC236}">
              <a16:creationId xmlns:a16="http://schemas.microsoft.com/office/drawing/2014/main" id="{00000000-0008-0000-04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0" name="Text Box 18">
          <a:extLst>
            <a:ext uri="{FF2B5EF4-FFF2-40B4-BE49-F238E27FC236}">
              <a16:creationId xmlns:a16="http://schemas.microsoft.com/office/drawing/2014/main" id="{00000000-0008-0000-04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1" name="Text Box 19">
          <a:extLst>
            <a:ext uri="{FF2B5EF4-FFF2-40B4-BE49-F238E27FC236}">
              <a16:creationId xmlns:a16="http://schemas.microsoft.com/office/drawing/2014/main" id="{00000000-0008-0000-04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2" name="Text Box 16">
          <a:extLst>
            <a:ext uri="{FF2B5EF4-FFF2-40B4-BE49-F238E27FC236}">
              <a16:creationId xmlns:a16="http://schemas.microsoft.com/office/drawing/2014/main" id="{00000000-0008-0000-04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3" name="Text Box 17">
          <a:extLst>
            <a:ext uri="{FF2B5EF4-FFF2-40B4-BE49-F238E27FC236}">
              <a16:creationId xmlns:a16="http://schemas.microsoft.com/office/drawing/2014/main" id="{00000000-0008-0000-04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4" name="Text Box 18">
          <a:extLst>
            <a:ext uri="{FF2B5EF4-FFF2-40B4-BE49-F238E27FC236}">
              <a16:creationId xmlns:a16="http://schemas.microsoft.com/office/drawing/2014/main" id="{00000000-0008-0000-04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5" name="Text Box 19">
          <a:extLst>
            <a:ext uri="{FF2B5EF4-FFF2-40B4-BE49-F238E27FC236}">
              <a16:creationId xmlns:a16="http://schemas.microsoft.com/office/drawing/2014/main" id="{00000000-0008-0000-04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6" name="Text Box 16">
          <a:extLst>
            <a:ext uri="{FF2B5EF4-FFF2-40B4-BE49-F238E27FC236}">
              <a16:creationId xmlns:a16="http://schemas.microsoft.com/office/drawing/2014/main" id="{00000000-0008-0000-04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7" name="Text Box 17">
          <a:extLst>
            <a:ext uri="{FF2B5EF4-FFF2-40B4-BE49-F238E27FC236}">
              <a16:creationId xmlns:a16="http://schemas.microsoft.com/office/drawing/2014/main" id="{00000000-0008-0000-04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8" name="Text Box 18">
          <a:extLst>
            <a:ext uri="{FF2B5EF4-FFF2-40B4-BE49-F238E27FC236}">
              <a16:creationId xmlns:a16="http://schemas.microsoft.com/office/drawing/2014/main" id="{00000000-0008-0000-04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9" name="Text Box 19">
          <a:extLst>
            <a:ext uri="{FF2B5EF4-FFF2-40B4-BE49-F238E27FC236}">
              <a16:creationId xmlns:a16="http://schemas.microsoft.com/office/drawing/2014/main" id="{00000000-0008-0000-04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30" name="Text Box 15">
          <a:extLst>
            <a:ext uri="{FF2B5EF4-FFF2-40B4-BE49-F238E27FC236}">
              <a16:creationId xmlns:a16="http://schemas.microsoft.com/office/drawing/2014/main" id="{00000000-0008-0000-04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1" name="Text Box 16">
          <a:extLst>
            <a:ext uri="{FF2B5EF4-FFF2-40B4-BE49-F238E27FC236}">
              <a16:creationId xmlns:a16="http://schemas.microsoft.com/office/drawing/2014/main" id="{00000000-0008-0000-04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2" name="Text Box 17">
          <a:extLst>
            <a:ext uri="{FF2B5EF4-FFF2-40B4-BE49-F238E27FC236}">
              <a16:creationId xmlns:a16="http://schemas.microsoft.com/office/drawing/2014/main" id="{00000000-0008-0000-04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3" name="Text Box 18">
          <a:extLst>
            <a:ext uri="{FF2B5EF4-FFF2-40B4-BE49-F238E27FC236}">
              <a16:creationId xmlns:a16="http://schemas.microsoft.com/office/drawing/2014/main" id="{00000000-0008-0000-04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4" name="Text Box 19">
          <a:extLst>
            <a:ext uri="{FF2B5EF4-FFF2-40B4-BE49-F238E27FC236}">
              <a16:creationId xmlns:a16="http://schemas.microsoft.com/office/drawing/2014/main" id="{00000000-0008-0000-04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5" name="Text Box 16">
          <a:extLst>
            <a:ext uri="{FF2B5EF4-FFF2-40B4-BE49-F238E27FC236}">
              <a16:creationId xmlns:a16="http://schemas.microsoft.com/office/drawing/2014/main" id="{00000000-0008-0000-04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6" name="Text Box 17">
          <a:extLst>
            <a:ext uri="{FF2B5EF4-FFF2-40B4-BE49-F238E27FC236}">
              <a16:creationId xmlns:a16="http://schemas.microsoft.com/office/drawing/2014/main" id="{00000000-0008-0000-04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337" name="Text Box 18">
          <a:extLst>
            <a:ext uri="{FF2B5EF4-FFF2-40B4-BE49-F238E27FC236}">
              <a16:creationId xmlns:a16="http://schemas.microsoft.com/office/drawing/2014/main" id="{00000000-0008-0000-04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8" name="Text Box 16">
          <a:extLst>
            <a:ext uri="{FF2B5EF4-FFF2-40B4-BE49-F238E27FC236}">
              <a16:creationId xmlns:a16="http://schemas.microsoft.com/office/drawing/2014/main" id="{00000000-0008-0000-04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9" name="Text Box 17">
          <a:extLst>
            <a:ext uri="{FF2B5EF4-FFF2-40B4-BE49-F238E27FC236}">
              <a16:creationId xmlns:a16="http://schemas.microsoft.com/office/drawing/2014/main" id="{00000000-0008-0000-04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0" name="Text Box 18">
          <a:extLst>
            <a:ext uri="{FF2B5EF4-FFF2-40B4-BE49-F238E27FC236}">
              <a16:creationId xmlns:a16="http://schemas.microsoft.com/office/drawing/2014/main" id="{00000000-0008-0000-04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1" name="Text Box 19">
          <a:extLst>
            <a:ext uri="{FF2B5EF4-FFF2-40B4-BE49-F238E27FC236}">
              <a16:creationId xmlns:a16="http://schemas.microsoft.com/office/drawing/2014/main" id="{00000000-0008-0000-04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2" name="Text Box 16">
          <a:extLst>
            <a:ext uri="{FF2B5EF4-FFF2-40B4-BE49-F238E27FC236}">
              <a16:creationId xmlns:a16="http://schemas.microsoft.com/office/drawing/2014/main" id="{00000000-0008-0000-04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3" name="Text Box 15">
          <a:extLst>
            <a:ext uri="{FF2B5EF4-FFF2-40B4-BE49-F238E27FC236}">
              <a16:creationId xmlns:a16="http://schemas.microsoft.com/office/drawing/2014/main" id="{00000000-0008-0000-04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344" name="Text Box 15">
          <a:extLst>
            <a:ext uri="{FF2B5EF4-FFF2-40B4-BE49-F238E27FC236}">
              <a16:creationId xmlns:a16="http://schemas.microsoft.com/office/drawing/2014/main" id="{00000000-0008-0000-04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45" name="Text Box 15">
          <a:extLst>
            <a:ext uri="{FF2B5EF4-FFF2-40B4-BE49-F238E27FC236}">
              <a16:creationId xmlns:a16="http://schemas.microsoft.com/office/drawing/2014/main" id="{00000000-0008-0000-04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46" name="Text Box 15">
          <a:extLst>
            <a:ext uri="{FF2B5EF4-FFF2-40B4-BE49-F238E27FC236}">
              <a16:creationId xmlns:a16="http://schemas.microsoft.com/office/drawing/2014/main" id="{00000000-0008-0000-04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47" name="Text Box 15">
          <a:extLst>
            <a:ext uri="{FF2B5EF4-FFF2-40B4-BE49-F238E27FC236}">
              <a16:creationId xmlns:a16="http://schemas.microsoft.com/office/drawing/2014/main" id="{00000000-0008-0000-04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48" name="Text Box 15">
          <a:extLst>
            <a:ext uri="{FF2B5EF4-FFF2-40B4-BE49-F238E27FC236}">
              <a16:creationId xmlns:a16="http://schemas.microsoft.com/office/drawing/2014/main" id="{00000000-0008-0000-04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9" name="Text Box 15">
          <a:extLst>
            <a:ext uri="{FF2B5EF4-FFF2-40B4-BE49-F238E27FC236}">
              <a16:creationId xmlns:a16="http://schemas.microsoft.com/office/drawing/2014/main" id="{00000000-0008-0000-04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0" name="Text Box 16">
          <a:extLst>
            <a:ext uri="{FF2B5EF4-FFF2-40B4-BE49-F238E27FC236}">
              <a16:creationId xmlns:a16="http://schemas.microsoft.com/office/drawing/2014/main" id="{00000000-0008-0000-04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1" name="Text Box 17">
          <a:extLst>
            <a:ext uri="{FF2B5EF4-FFF2-40B4-BE49-F238E27FC236}">
              <a16:creationId xmlns:a16="http://schemas.microsoft.com/office/drawing/2014/main" id="{00000000-0008-0000-04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2" name="Text Box 18">
          <a:extLst>
            <a:ext uri="{FF2B5EF4-FFF2-40B4-BE49-F238E27FC236}">
              <a16:creationId xmlns:a16="http://schemas.microsoft.com/office/drawing/2014/main" id="{00000000-0008-0000-04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3" name="Text Box 19">
          <a:extLst>
            <a:ext uri="{FF2B5EF4-FFF2-40B4-BE49-F238E27FC236}">
              <a16:creationId xmlns:a16="http://schemas.microsoft.com/office/drawing/2014/main" id="{00000000-0008-0000-04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4" name="Text Box 16">
          <a:extLst>
            <a:ext uri="{FF2B5EF4-FFF2-40B4-BE49-F238E27FC236}">
              <a16:creationId xmlns:a16="http://schemas.microsoft.com/office/drawing/2014/main" id="{00000000-0008-0000-04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5" name="Text Box 17">
          <a:extLst>
            <a:ext uri="{FF2B5EF4-FFF2-40B4-BE49-F238E27FC236}">
              <a16:creationId xmlns:a16="http://schemas.microsoft.com/office/drawing/2014/main" id="{00000000-0008-0000-04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6" name="Text Box 18">
          <a:extLst>
            <a:ext uri="{FF2B5EF4-FFF2-40B4-BE49-F238E27FC236}">
              <a16:creationId xmlns:a16="http://schemas.microsoft.com/office/drawing/2014/main" id="{00000000-0008-0000-04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7" name="Text Box 19">
          <a:extLst>
            <a:ext uri="{FF2B5EF4-FFF2-40B4-BE49-F238E27FC236}">
              <a16:creationId xmlns:a16="http://schemas.microsoft.com/office/drawing/2014/main" id="{00000000-0008-0000-04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8" name="Text Box 16">
          <a:extLst>
            <a:ext uri="{FF2B5EF4-FFF2-40B4-BE49-F238E27FC236}">
              <a16:creationId xmlns:a16="http://schemas.microsoft.com/office/drawing/2014/main" id="{00000000-0008-0000-04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9" name="Text Box 17">
          <a:extLst>
            <a:ext uri="{FF2B5EF4-FFF2-40B4-BE49-F238E27FC236}">
              <a16:creationId xmlns:a16="http://schemas.microsoft.com/office/drawing/2014/main" id="{00000000-0008-0000-04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0" name="Text Box 18">
          <a:extLst>
            <a:ext uri="{FF2B5EF4-FFF2-40B4-BE49-F238E27FC236}">
              <a16:creationId xmlns:a16="http://schemas.microsoft.com/office/drawing/2014/main" id="{00000000-0008-0000-04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1" name="Text Box 19">
          <a:extLst>
            <a:ext uri="{FF2B5EF4-FFF2-40B4-BE49-F238E27FC236}">
              <a16:creationId xmlns:a16="http://schemas.microsoft.com/office/drawing/2014/main" id="{00000000-0008-0000-04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62" name="Text Box 15">
          <a:extLst>
            <a:ext uri="{FF2B5EF4-FFF2-40B4-BE49-F238E27FC236}">
              <a16:creationId xmlns:a16="http://schemas.microsoft.com/office/drawing/2014/main" id="{00000000-0008-0000-04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3" name="Text Box 16">
          <a:extLst>
            <a:ext uri="{FF2B5EF4-FFF2-40B4-BE49-F238E27FC236}">
              <a16:creationId xmlns:a16="http://schemas.microsoft.com/office/drawing/2014/main" id="{00000000-0008-0000-04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4" name="Text Box 17">
          <a:extLst>
            <a:ext uri="{FF2B5EF4-FFF2-40B4-BE49-F238E27FC236}">
              <a16:creationId xmlns:a16="http://schemas.microsoft.com/office/drawing/2014/main" id="{00000000-0008-0000-04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5" name="Text Box 18">
          <a:extLst>
            <a:ext uri="{FF2B5EF4-FFF2-40B4-BE49-F238E27FC236}">
              <a16:creationId xmlns:a16="http://schemas.microsoft.com/office/drawing/2014/main" id="{00000000-0008-0000-04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6" name="Text Box 19">
          <a:extLst>
            <a:ext uri="{FF2B5EF4-FFF2-40B4-BE49-F238E27FC236}">
              <a16:creationId xmlns:a16="http://schemas.microsoft.com/office/drawing/2014/main" id="{00000000-0008-0000-04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7" name="Text Box 16">
          <a:extLst>
            <a:ext uri="{FF2B5EF4-FFF2-40B4-BE49-F238E27FC236}">
              <a16:creationId xmlns:a16="http://schemas.microsoft.com/office/drawing/2014/main" id="{00000000-0008-0000-04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8" name="Text Box 17">
          <a:extLst>
            <a:ext uri="{FF2B5EF4-FFF2-40B4-BE49-F238E27FC236}">
              <a16:creationId xmlns:a16="http://schemas.microsoft.com/office/drawing/2014/main" id="{00000000-0008-0000-04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9" name="Text Box 18">
          <a:extLst>
            <a:ext uri="{FF2B5EF4-FFF2-40B4-BE49-F238E27FC236}">
              <a16:creationId xmlns:a16="http://schemas.microsoft.com/office/drawing/2014/main" id="{00000000-0008-0000-04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0" name="Text Box 16">
          <a:extLst>
            <a:ext uri="{FF2B5EF4-FFF2-40B4-BE49-F238E27FC236}">
              <a16:creationId xmlns:a16="http://schemas.microsoft.com/office/drawing/2014/main" id="{00000000-0008-0000-04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1" name="Text Box 17">
          <a:extLst>
            <a:ext uri="{FF2B5EF4-FFF2-40B4-BE49-F238E27FC236}">
              <a16:creationId xmlns:a16="http://schemas.microsoft.com/office/drawing/2014/main" id="{00000000-0008-0000-04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2" name="Text Box 18">
          <a:extLst>
            <a:ext uri="{FF2B5EF4-FFF2-40B4-BE49-F238E27FC236}">
              <a16:creationId xmlns:a16="http://schemas.microsoft.com/office/drawing/2014/main" id="{00000000-0008-0000-04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3" name="Text Box 19">
          <a:extLst>
            <a:ext uri="{FF2B5EF4-FFF2-40B4-BE49-F238E27FC236}">
              <a16:creationId xmlns:a16="http://schemas.microsoft.com/office/drawing/2014/main" id="{00000000-0008-0000-04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4" name="Text Box 16">
          <a:extLst>
            <a:ext uri="{FF2B5EF4-FFF2-40B4-BE49-F238E27FC236}">
              <a16:creationId xmlns:a16="http://schemas.microsoft.com/office/drawing/2014/main" id="{00000000-0008-0000-04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5" name="Text Box 17">
          <a:extLst>
            <a:ext uri="{FF2B5EF4-FFF2-40B4-BE49-F238E27FC236}">
              <a16:creationId xmlns:a16="http://schemas.microsoft.com/office/drawing/2014/main" id="{00000000-0008-0000-04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6" name="Text Box 18">
          <a:extLst>
            <a:ext uri="{FF2B5EF4-FFF2-40B4-BE49-F238E27FC236}">
              <a16:creationId xmlns:a16="http://schemas.microsoft.com/office/drawing/2014/main" id="{00000000-0008-0000-04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7" name="Text Box 19">
          <a:extLst>
            <a:ext uri="{FF2B5EF4-FFF2-40B4-BE49-F238E27FC236}">
              <a16:creationId xmlns:a16="http://schemas.microsoft.com/office/drawing/2014/main" id="{00000000-0008-0000-04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378" name="Text Box 15">
          <a:extLst>
            <a:ext uri="{FF2B5EF4-FFF2-40B4-BE49-F238E27FC236}">
              <a16:creationId xmlns:a16="http://schemas.microsoft.com/office/drawing/2014/main" id="{00000000-0008-0000-04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79" name="Text Box 15">
          <a:extLst>
            <a:ext uri="{FF2B5EF4-FFF2-40B4-BE49-F238E27FC236}">
              <a16:creationId xmlns:a16="http://schemas.microsoft.com/office/drawing/2014/main" id="{00000000-0008-0000-04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80" name="Text Box 15">
          <a:extLst>
            <a:ext uri="{FF2B5EF4-FFF2-40B4-BE49-F238E27FC236}">
              <a16:creationId xmlns:a16="http://schemas.microsoft.com/office/drawing/2014/main" id="{00000000-0008-0000-04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81" name="Text Box 15">
          <a:extLst>
            <a:ext uri="{FF2B5EF4-FFF2-40B4-BE49-F238E27FC236}">
              <a16:creationId xmlns:a16="http://schemas.microsoft.com/office/drawing/2014/main" id="{00000000-0008-0000-04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82" name="Text Box 15">
          <a:extLst>
            <a:ext uri="{FF2B5EF4-FFF2-40B4-BE49-F238E27FC236}">
              <a16:creationId xmlns:a16="http://schemas.microsoft.com/office/drawing/2014/main" id="{00000000-0008-0000-04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383" name="Text Box 15">
          <a:extLst>
            <a:ext uri="{FF2B5EF4-FFF2-40B4-BE49-F238E27FC236}">
              <a16:creationId xmlns:a16="http://schemas.microsoft.com/office/drawing/2014/main" id="{00000000-0008-0000-04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4" name="Text Box 16">
          <a:extLst>
            <a:ext uri="{FF2B5EF4-FFF2-40B4-BE49-F238E27FC236}">
              <a16:creationId xmlns:a16="http://schemas.microsoft.com/office/drawing/2014/main" id="{00000000-0008-0000-04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5" name="Text Box 17">
          <a:extLst>
            <a:ext uri="{FF2B5EF4-FFF2-40B4-BE49-F238E27FC236}">
              <a16:creationId xmlns:a16="http://schemas.microsoft.com/office/drawing/2014/main" id="{00000000-0008-0000-04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6" name="Text Box 18">
          <a:extLst>
            <a:ext uri="{FF2B5EF4-FFF2-40B4-BE49-F238E27FC236}">
              <a16:creationId xmlns:a16="http://schemas.microsoft.com/office/drawing/2014/main" id="{00000000-0008-0000-04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7" name="Text Box 19">
          <a:extLst>
            <a:ext uri="{FF2B5EF4-FFF2-40B4-BE49-F238E27FC236}">
              <a16:creationId xmlns:a16="http://schemas.microsoft.com/office/drawing/2014/main" id="{00000000-0008-0000-04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8" name="Text Box 16">
          <a:extLst>
            <a:ext uri="{FF2B5EF4-FFF2-40B4-BE49-F238E27FC236}">
              <a16:creationId xmlns:a16="http://schemas.microsoft.com/office/drawing/2014/main" id="{00000000-0008-0000-04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9" name="Text Box 17">
          <a:extLst>
            <a:ext uri="{FF2B5EF4-FFF2-40B4-BE49-F238E27FC236}">
              <a16:creationId xmlns:a16="http://schemas.microsoft.com/office/drawing/2014/main" id="{00000000-0008-0000-04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0" name="Text Box 18">
          <a:extLst>
            <a:ext uri="{FF2B5EF4-FFF2-40B4-BE49-F238E27FC236}">
              <a16:creationId xmlns:a16="http://schemas.microsoft.com/office/drawing/2014/main" id="{00000000-0008-0000-04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1" name="Text Box 19">
          <a:extLst>
            <a:ext uri="{FF2B5EF4-FFF2-40B4-BE49-F238E27FC236}">
              <a16:creationId xmlns:a16="http://schemas.microsoft.com/office/drawing/2014/main" id="{00000000-0008-0000-04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2" name="Text Box 16">
          <a:extLst>
            <a:ext uri="{FF2B5EF4-FFF2-40B4-BE49-F238E27FC236}">
              <a16:creationId xmlns:a16="http://schemas.microsoft.com/office/drawing/2014/main" id="{00000000-0008-0000-04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3" name="Text Box 17">
          <a:extLst>
            <a:ext uri="{FF2B5EF4-FFF2-40B4-BE49-F238E27FC236}">
              <a16:creationId xmlns:a16="http://schemas.microsoft.com/office/drawing/2014/main" id="{00000000-0008-0000-04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4" name="Text Box 18">
          <a:extLst>
            <a:ext uri="{FF2B5EF4-FFF2-40B4-BE49-F238E27FC236}">
              <a16:creationId xmlns:a16="http://schemas.microsoft.com/office/drawing/2014/main" id="{00000000-0008-0000-04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5" name="Text Box 19">
          <a:extLst>
            <a:ext uri="{FF2B5EF4-FFF2-40B4-BE49-F238E27FC236}">
              <a16:creationId xmlns:a16="http://schemas.microsoft.com/office/drawing/2014/main" id="{00000000-0008-0000-04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96" name="Text Box 15">
          <a:extLst>
            <a:ext uri="{FF2B5EF4-FFF2-40B4-BE49-F238E27FC236}">
              <a16:creationId xmlns:a16="http://schemas.microsoft.com/office/drawing/2014/main" id="{00000000-0008-0000-04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7" name="Text Box 16">
          <a:extLst>
            <a:ext uri="{FF2B5EF4-FFF2-40B4-BE49-F238E27FC236}">
              <a16:creationId xmlns:a16="http://schemas.microsoft.com/office/drawing/2014/main" id="{00000000-0008-0000-04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8" name="Text Box 17">
          <a:extLst>
            <a:ext uri="{FF2B5EF4-FFF2-40B4-BE49-F238E27FC236}">
              <a16:creationId xmlns:a16="http://schemas.microsoft.com/office/drawing/2014/main" id="{00000000-0008-0000-04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9" name="Text Box 18">
          <a:extLst>
            <a:ext uri="{FF2B5EF4-FFF2-40B4-BE49-F238E27FC236}">
              <a16:creationId xmlns:a16="http://schemas.microsoft.com/office/drawing/2014/main" id="{00000000-0008-0000-04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00" name="Text Box 19">
          <a:extLst>
            <a:ext uri="{FF2B5EF4-FFF2-40B4-BE49-F238E27FC236}">
              <a16:creationId xmlns:a16="http://schemas.microsoft.com/office/drawing/2014/main" id="{00000000-0008-0000-04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401" name="Text Box 15">
          <a:extLst>
            <a:ext uri="{FF2B5EF4-FFF2-40B4-BE49-F238E27FC236}">
              <a16:creationId xmlns:a16="http://schemas.microsoft.com/office/drawing/2014/main" id="{00000000-0008-0000-04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2" name="Text Box 16">
          <a:extLst>
            <a:ext uri="{FF2B5EF4-FFF2-40B4-BE49-F238E27FC236}">
              <a16:creationId xmlns:a16="http://schemas.microsoft.com/office/drawing/2014/main" id="{00000000-0008-0000-04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3" name="Text Box 17">
          <a:extLst>
            <a:ext uri="{FF2B5EF4-FFF2-40B4-BE49-F238E27FC236}">
              <a16:creationId xmlns:a16="http://schemas.microsoft.com/office/drawing/2014/main" id="{00000000-0008-0000-04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4" name="Text Box 18">
          <a:extLst>
            <a:ext uri="{FF2B5EF4-FFF2-40B4-BE49-F238E27FC236}">
              <a16:creationId xmlns:a16="http://schemas.microsoft.com/office/drawing/2014/main" id="{00000000-0008-0000-04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5" name="Text Box 16">
          <a:extLst>
            <a:ext uri="{FF2B5EF4-FFF2-40B4-BE49-F238E27FC236}">
              <a16:creationId xmlns:a16="http://schemas.microsoft.com/office/drawing/2014/main" id="{00000000-0008-0000-04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6" name="Text Box 17">
          <a:extLst>
            <a:ext uri="{FF2B5EF4-FFF2-40B4-BE49-F238E27FC236}">
              <a16:creationId xmlns:a16="http://schemas.microsoft.com/office/drawing/2014/main" id="{00000000-0008-0000-04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7" name="Text Box 18">
          <a:extLst>
            <a:ext uri="{FF2B5EF4-FFF2-40B4-BE49-F238E27FC236}">
              <a16:creationId xmlns:a16="http://schemas.microsoft.com/office/drawing/2014/main" id="{00000000-0008-0000-04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8" name="Text Box 19">
          <a:extLst>
            <a:ext uri="{FF2B5EF4-FFF2-40B4-BE49-F238E27FC236}">
              <a16:creationId xmlns:a16="http://schemas.microsoft.com/office/drawing/2014/main" id="{00000000-0008-0000-04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9" name="Text Box 16">
          <a:extLst>
            <a:ext uri="{FF2B5EF4-FFF2-40B4-BE49-F238E27FC236}">
              <a16:creationId xmlns:a16="http://schemas.microsoft.com/office/drawing/2014/main" id="{00000000-0008-0000-04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0" name="Text Box 17">
          <a:extLst>
            <a:ext uri="{FF2B5EF4-FFF2-40B4-BE49-F238E27FC236}">
              <a16:creationId xmlns:a16="http://schemas.microsoft.com/office/drawing/2014/main" id="{00000000-0008-0000-04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1" name="Text Box 18">
          <a:extLst>
            <a:ext uri="{FF2B5EF4-FFF2-40B4-BE49-F238E27FC236}">
              <a16:creationId xmlns:a16="http://schemas.microsoft.com/office/drawing/2014/main" id="{00000000-0008-0000-04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12" name="Text Box 15">
          <a:extLst>
            <a:ext uri="{FF2B5EF4-FFF2-40B4-BE49-F238E27FC236}">
              <a16:creationId xmlns:a16="http://schemas.microsoft.com/office/drawing/2014/main" id="{00000000-0008-0000-04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3" name="Text Box 16">
          <a:extLst>
            <a:ext uri="{FF2B5EF4-FFF2-40B4-BE49-F238E27FC236}">
              <a16:creationId xmlns:a16="http://schemas.microsoft.com/office/drawing/2014/main" id="{00000000-0008-0000-04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4" name="Text Box 17">
          <a:extLst>
            <a:ext uri="{FF2B5EF4-FFF2-40B4-BE49-F238E27FC236}">
              <a16:creationId xmlns:a16="http://schemas.microsoft.com/office/drawing/2014/main" id="{00000000-0008-0000-04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5" name="Text Box 18">
          <a:extLst>
            <a:ext uri="{FF2B5EF4-FFF2-40B4-BE49-F238E27FC236}">
              <a16:creationId xmlns:a16="http://schemas.microsoft.com/office/drawing/2014/main" id="{00000000-0008-0000-04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6" name="Text Box 19">
          <a:extLst>
            <a:ext uri="{FF2B5EF4-FFF2-40B4-BE49-F238E27FC236}">
              <a16:creationId xmlns:a16="http://schemas.microsoft.com/office/drawing/2014/main" id="{00000000-0008-0000-04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7" name="Text Box 16">
          <a:extLst>
            <a:ext uri="{FF2B5EF4-FFF2-40B4-BE49-F238E27FC236}">
              <a16:creationId xmlns:a16="http://schemas.microsoft.com/office/drawing/2014/main" id="{00000000-0008-0000-04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8" name="Text Box 17">
          <a:extLst>
            <a:ext uri="{FF2B5EF4-FFF2-40B4-BE49-F238E27FC236}">
              <a16:creationId xmlns:a16="http://schemas.microsoft.com/office/drawing/2014/main" id="{00000000-0008-0000-04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9" name="Text Box 18">
          <a:extLst>
            <a:ext uri="{FF2B5EF4-FFF2-40B4-BE49-F238E27FC236}">
              <a16:creationId xmlns:a16="http://schemas.microsoft.com/office/drawing/2014/main" id="{00000000-0008-0000-04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20" name="Text Box 19">
          <a:extLst>
            <a:ext uri="{FF2B5EF4-FFF2-40B4-BE49-F238E27FC236}">
              <a16:creationId xmlns:a16="http://schemas.microsoft.com/office/drawing/2014/main" id="{00000000-0008-0000-04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1" name="Text Box 16">
          <a:extLst>
            <a:ext uri="{FF2B5EF4-FFF2-40B4-BE49-F238E27FC236}">
              <a16:creationId xmlns:a16="http://schemas.microsoft.com/office/drawing/2014/main" id="{00000000-0008-0000-04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2" name="Text Box 17">
          <a:extLst>
            <a:ext uri="{FF2B5EF4-FFF2-40B4-BE49-F238E27FC236}">
              <a16:creationId xmlns:a16="http://schemas.microsoft.com/office/drawing/2014/main" id="{00000000-0008-0000-04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3" name="Text Box 18">
          <a:extLst>
            <a:ext uri="{FF2B5EF4-FFF2-40B4-BE49-F238E27FC236}">
              <a16:creationId xmlns:a16="http://schemas.microsoft.com/office/drawing/2014/main" id="{00000000-0008-0000-04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4" name="Text Box 19">
          <a:extLst>
            <a:ext uri="{FF2B5EF4-FFF2-40B4-BE49-F238E27FC236}">
              <a16:creationId xmlns:a16="http://schemas.microsoft.com/office/drawing/2014/main" id="{00000000-0008-0000-04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425" name="Text Box 15">
          <a:extLst>
            <a:ext uri="{FF2B5EF4-FFF2-40B4-BE49-F238E27FC236}">
              <a16:creationId xmlns:a16="http://schemas.microsoft.com/office/drawing/2014/main" id="{00000000-0008-0000-04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6" name="Text Box 16">
          <a:extLst>
            <a:ext uri="{FF2B5EF4-FFF2-40B4-BE49-F238E27FC236}">
              <a16:creationId xmlns:a16="http://schemas.microsoft.com/office/drawing/2014/main" id="{00000000-0008-0000-04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7" name="Text Box 17">
          <a:extLst>
            <a:ext uri="{FF2B5EF4-FFF2-40B4-BE49-F238E27FC236}">
              <a16:creationId xmlns:a16="http://schemas.microsoft.com/office/drawing/2014/main" id="{00000000-0008-0000-04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8" name="Text Box 18">
          <a:extLst>
            <a:ext uri="{FF2B5EF4-FFF2-40B4-BE49-F238E27FC236}">
              <a16:creationId xmlns:a16="http://schemas.microsoft.com/office/drawing/2014/main" id="{00000000-0008-0000-04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9" name="Text Box 19">
          <a:extLst>
            <a:ext uri="{FF2B5EF4-FFF2-40B4-BE49-F238E27FC236}">
              <a16:creationId xmlns:a16="http://schemas.microsoft.com/office/drawing/2014/main" id="{00000000-0008-0000-04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0" name="Text Box 16">
          <a:extLst>
            <a:ext uri="{FF2B5EF4-FFF2-40B4-BE49-F238E27FC236}">
              <a16:creationId xmlns:a16="http://schemas.microsoft.com/office/drawing/2014/main" id="{00000000-0008-0000-04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1" name="Text Box 17">
          <a:extLst>
            <a:ext uri="{FF2B5EF4-FFF2-40B4-BE49-F238E27FC236}">
              <a16:creationId xmlns:a16="http://schemas.microsoft.com/office/drawing/2014/main" id="{00000000-0008-0000-04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432" name="Text Box 18">
          <a:extLst>
            <a:ext uri="{FF2B5EF4-FFF2-40B4-BE49-F238E27FC236}">
              <a16:creationId xmlns:a16="http://schemas.microsoft.com/office/drawing/2014/main" id="{00000000-0008-0000-04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3" name="Text Box 16">
          <a:extLst>
            <a:ext uri="{FF2B5EF4-FFF2-40B4-BE49-F238E27FC236}">
              <a16:creationId xmlns:a16="http://schemas.microsoft.com/office/drawing/2014/main" id="{00000000-0008-0000-04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4" name="Text Box 17">
          <a:extLst>
            <a:ext uri="{FF2B5EF4-FFF2-40B4-BE49-F238E27FC236}">
              <a16:creationId xmlns:a16="http://schemas.microsoft.com/office/drawing/2014/main" id="{00000000-0008-0000-04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5" name="Text Box 18">
          <a:extLst>
            <a:ext uri="{FF2B5EF4-FFF2-40B4-BE49-F238E27FC236}">
              <a16:creationId xmlns:a16="http://schemas.microsoft.com/office/drawing/2014/main" id="{00000000-0008-0000-04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6" name="Text Box 19">
          <a:extLst>
            <a:ext uri="{FF2B5EF4-FFF2-40B4-BE49-F238E27FC236}">
              <a16:creationId xmlns:a16="http://schemas.microsoft.com/office/drawing/2014/main" id="{00000000-0008-0000-04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7" name="Text Box 16">
          <a:extLst>
            <a:ext uri="{FF2B5EF4-FFF2-40B4-BE49-F238E27FC236}">
              <a16:creationId xmlns:a16="http://schemas.microsoft.com/office/drawing/2014/main" id="{00000000-0008-0000-04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38" name="Text Box 15">
          <a:extLst>
            <a:ext uri="{FF2B5EF4-FFF2-40B4-BE49-F238E27FC236}">
              <a16:creationId xmlns:a16="http://schemas.microsoft.com/office/drawing/2014/main" id="{00000000-0008-0000-04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439" name="Text Box 15">
          <a:extLst>
            <a:ext uri="{FF2B5EF4-FFF2-40B4-BE49-F238E27FC236}">
              <a16:creationId xmlns:a16="http://schemas.microsoft.com/office/drawing/2014/main" id="{00000000-0008-0000-04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40" name="Text Box 15">
          <a:extLst>
            <a:ext uri="{FF2B5EF4-FFF2-40B4-BE49-F238E27FC236}">
              <a16:creationId xmlns:a16="http://schemas.microsoft.com/office/drawing/2014/main" id="{00000000-0008-0000-04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41" name="Text Box 15">
          <a:extLst>
            <a:ext uri="{FF2B5EF4-FFF2-40B4-BE49-F238E27FC236}">
              <a16:creationId xmlns:a16="http://schemas.microsoft.com/office/drawing/2014/main" id="{00000000-0008-0000-04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42" name="Text Box 15">
          <a:extLst>
            <a:ext uri="{FF2B5EF4-FFF2-40B4-BE49-F238E27FC236}">
              <a16:creationId xmlns:a16="http://schemas.microsoft.com/office/drawing/2014/main" id="{00000000-0008-0000-04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43" name="Text Box 15">
          <a:extLst>
            <a:ext uri="{FF2B5EF4-FFF2-40B4-BE49-F238E27FC236}">
              <a16:creationId xmlns:a16="http://schemas.microsoft.com/office/drawing/2014/main" id="{00000000-0008-0000-04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44" name="Text Box 15">
          <a:extLst>
            <a:ext uri="{FF2B5EF4-FFF2-40B4-BE49-F238E27FC236}">
              <a16:creationId xmlns:a16="http://schemas.microsoft.com/office/drawing/2014/main" id="{00000000-0008-0000-04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5" name="Text Box 16">
          <a:extLst>
            <a:ext uri="{FF2B5EF4-FFF2-40B4-BE49-F238E27FC236}">
              <a16:creationId xmlns:a16="http://schemas.microsoft.com/office/drawing/2014/main" id="{00000000-0008-0000-04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6" name="Text Box 17">
          <a:extLst>
            <a:ext uri="{FF2B5EF4-FFF2-40B4-BE49-F238E27FC236}">
              <a16:creationId xmlns:a16="http://schemas.microsoft.com/office/drawing/2014/main" id="{00000000-0008-0000-04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7" name="Text Box 18">
          <a:extLst>
            <a:ext uri="{FF2B5EF4-FFF2-40B4-BE49-F238E27FC236}">
              <a16:creationId xmlns:a16="http://schemas.microsoft.com/office/drawing/2014/main" id="{00000000-0008-0000-04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8" name="Text Box 19">
          <a:extLst>
            <a:ext uri="{FF2B5EF4-FFF2-40B4-BE49-F238E27FC236}">
              <a16:creationId xmlns:a16="http://schemas.microsoft.com/office/drawing/2014/main" id="{00000000-0008-0000-04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49" name="Text Box 16">
          <a:extLst>
            <a:ext uri="{FF2B5EF4-FFF2-40B4-BE49-F238E27FC236}">
              <a16:creationId xmlns:a16="http://schemas.microsoft.com/office/drawing/2014/main" id="{00000000-0008-0000-04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0" name="Text Box 17">
          <a:extLst>
            <a:ext uri="{FF2B5EF4-FFF2-40B4-BE49-F238E27FC236}">
              <a16:creationId xmlns:a16="http://schemas.microsoft.com/office/drawing/2014/main" id="{00000000-0008-0000-04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1" name="Text Box 18">
          <a:extLst>
            <a:ext uri="{FF2B5EF4-FFF2-40B4-BE49-F238E27FC236}">
              <a16:creationId xmlns:a16="http://schemas.microsoft.com/office/drawing/2014/main" id="{00000000-0008-0000-04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2" name="Text Box 19">
          <a:extLst>
            <a:ext uri="{FF2B5EF4-FFF2-40B4-BE49-F238E27FC236}">
              <a16:creationId xmlns:a16="http://schemas.microsoft.com/office/drawing/2014/main" id="{00000000-0008-0000-04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3" name="Text Box 16">
          <a:extLst>
            <a:ext uri="{FF2B5EF4-FFF2-40B4-BE49-F238E27FC236}">
              <a16:creationId xmlns:a16="http://schemas.microsoft.com/office/drawing/2014/main" id="{00000000-0008-0000-04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4" name="Text Box 17">
          <a:extLst>
            <a:ext uri="{FF2B5EF4-FFF2-40B4-BE49-F238E27FC236}">
              <a16:creationId xmlns:a16="http://schemas.microsoft.com/office/drawing/2014/main" id="{00000000-0008-0000-04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5" name="Text Box 18">
          <a:extLst>
            <a:ext uri="{FF2B5EF4-FFF2-40B4-BE49-F238E27FC236}">
              <a16:creationId xmlns:a16="http://schemas.microsoft.com/office/drawing/2014/main" id="{00000000-0008-0000-04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6" name="Text Box 19">
          <a:extLst>
            <a:ext uri="{FF2B5EF4-FFF2-40B4-BE49-F238E27FC236}">
              <a16:creationId xmlns:a16="http://schemas.microsoft.com/office/drawing/2014/main" id="{00000000-0008-0000-04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57" name="Text Box 15">
          <a:extLst>
            <a:ext uri="{FF2B5EF4-FFF2-40B4-BE49-F238E27FC236}">
              <a16:creationId xmlns:a16="http://schemas.microsoft.com/office/drawing/2014/main" id="{00000000-0008-0000-04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8" name="Text Box 16">
          <a:extLst>
            <a:ext uri="{FF2B5EF4-FFF2-40B4-BE49-F238E27FC236}">
              <a16:creationId xmlns:a16="http://schemas.microsoft.com/office/drawing/2014/main" id="{00000000-0008-0000-04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9" name="Text Box 17">
          <a:extLst>
            <a:ext uri="{FF2B5EF4-FFF2-40B4-BE49-F238E27FC236}">
              <a16:creationId xmlns:a16="http://schemas.microsoft.com/office/drawing/2014/main" id="{00000000-0008-0000-04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0" name="Text Box 18">
          <a:extLst>
            <a:ext uri="{FF2B5EF4-FFF2-40B4-BE49-F238E27FC236}">
              <a16:creationId xmlns:a16="http://schemas.microsoft.com/office/drawing/2014/main" id="{00000000-0008-0000-04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1" name="Text Box 19">
          <a:extLst>
            <a:ext uri="{FF2B5EF4-FFF2-40B4-BE49-F238E27FC236}">
              <a16:creationId xmlns:a16="http://schemas.microsoft.com/office/drawing/2014/main" id="{00000000-0008-0000-04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2" name="Text Box 16">
          <a:extLst>
            <a:ext uri="{FF2B5EF4-FFF2-40B4-BE49-F238E27FC236}">
              <a16:creationId xmlns:a16="http://schemas.microsoft.com/office/drawing/2014/main" id="{00000000-0008-0000-04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3" name="Text Box 17">
          <a:extLst>
            <a:ext uri="{FF2B5EF4-FFF2-40B4-BE49-F238E27FC236}">
              <a16:creationId xmlns:a16="http://schemas.microsoft.com/office/drawing/2014/main" id="{00000000-0008-0000-04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4" name="Text Box 18">
          <a:extLst>
            <a:ext uri="{FF2B5EF4-FFF2-40B4-BE49-F238E27FC236}">
              <a16:creationId xmlns:a16="http://schemas.microsoft.com/office/drawing/2014/main" id="{00000000-0008-0000-04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5" name="Text Box 16">
          <a:extLst>
            <a:ext uri="{FF2B5EF4-FFF2-40B4-BE49-F238E27FC236}">
              <a16:creationId xmlns:a16="http://schemas.microsoft.com/office/drawing/2014/main" id="{00000000-0008-0000-04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6" name="Text Box 17">
          <a:extLst>
            <a:ext uri="{FF2B5EF4-FFF2-40B4-BE49-F238E27FC236}">
              <a16:creationId xmlns:a16="http://schemas.microsoft.com/office/drawing/2014/main" id="{00000000-0008-0000-04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7" name="Text Box 18">
          <a:extLst>
            <a:ext uri="{FF2B5EF4-FFF2-40B4-BE49-F238E27FC236}">
              <a16:creationId xmlns:a16="http://schemas.microsoft.com/office/drawing/2014/main" id="{00000000-0008-0000-04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8" name="Text Box 19">
          <a:extLst>
            <a:ext uri="{FF2B5EF4-FFF2-40B4-BE49-F238E27FC236}">
              <a16:creationId xmlns:a16="http://schemas.microsoft.com/office/drawing/2014/main" id="{00000000-0008-0000-04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9" name="Text Box 16">
          <a:extLst>
            <a:ext uri="{FF2B5EF4-FFF2-40B4-BE49-F238E27FC236}">
              <a16:creationId xmlns:a16="http://schemas.microsoft.com/office/drawing/2014/main" id="{00000000-0008-0000-04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0" name="Text Box 17">
          <a:extLst>
            <a:ext uri="{FF2B5EF4-FFF2-40B4-BE49-F238E27FC236}">
              <a16:creationId xmlns:a16="http://schemas.microsoft.com/office/drawing/2014/main" id="{00000000-0008-0000-04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1" name="Text Box 18">
          <a:extLst>
            <a:ext uri="{FF2B5EF4-FFF2-40B4-BE49-F238E27FC236}">
              <a16:creationId xmlns:a16="http://schemas.microsoft.com/office/drawing/2014/main" id="{00000000-0008-0000-04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2" name="Text Box 19">
          <a:extLst>
            <a:ext uri="{FF2B5EF4-FFF2-40B4-BE49-F238E27FC236}">
              <a16:creationId xmlns:a16="http://schemas.microsoft.com/office/drawing/2014/main" id="{00000000-0008-0000-04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473" name="Text Box 15">
          <a:extLst>
            <a:ext uri="{FF2B5EF4-FFF2-40B4-BE49-F238E27FC236}">
              <a16:creationId xmlns:a16="http://schemas.microsoft.com/office/drawing/2014/main" id="{00000000-0008-0000-0400-000091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74" name="Text Box 15">
          <a:extLst>
            <a:ext uri="{FF2B5EF4-FFF2-40B4-BE49-F238E27FC236}">
              <a16:creationId xmlns:a16="http://schemas.microsoft.com/office/drawing/2014/main" id="{00000000-0008-0000-04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75" name="Text Box 15">
          <a:extLst>
            <a:ext uri="{FF2B5EF4-FFF2-40B4-BE49-F238E27FC236}">
              <a16:creationId xmlns:a16="http://schemas.microsoft.com/office/drawing/2014/main" id="{00000000-0008-0000-04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76" name="Text Box 15">
          <a:extLst>
            <a:ext uri="{FF2B5EF4-FFF2-40B4-BE49-F238E27FC236}">
              <a16:creationId xmlns:a16="http://schemas.microsoft.com/office/drawing/2014/main" id="{00000000-0008-0000-0400-000094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77" name="Text Box 15">
          <a:extLst>
            <a:ext uri="{FF2B5EF4-FFF2-40B4-BE49-F238E27FC236}">
              <a16:creationId xmlns:a16="http://schemas.microsoft.com/office/drawing/2014/main" id="{00000000-0008-0000-0400-000095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478" name="Text Box 15">
          <a:extLst>
            <a:ext uri="{FF2B5EF4-FFF2-40B4-BE49-F238E27FC236}">
              <a16:creationId xmlns:a16="http://schemas.microsoft.com/office/drawing/2014/main" id="{00000000-0008-0000-04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79" name="Text Box 16">
          <a:extLst>
            <a:ext uri="{FF2B5EF4-FFF2-40B4-BE49-F238E27FC236}">
              <a16:creationId xmlns:a16="http://schemas.microsoft.com/office/drawing/2014/main" id="{00000000-0008-0000-04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0" name="Text Box 17">
          <a:extLst>
            <a:ext uri="{FF2B5EF4-FFF2-40B4-BE49-F238E27FC236}">
              <a16:creationId xmlns:a16="http://schemas.microsoft.com/office/drawing/2014/main" id="{00000000-0008-0000-04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1" name="Text Box 18">
          <a:extLst>
            <a:ext uri="{FF2B5EF4-FFF2-40B4-BE49-F238E27FC236}">
              <a16:creationId xmlns:a16="http://schemas.microsoft.com/office/drawing/2014/main" id="{00000000-0008-0000-04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2" name="Text Box 19">
          <a:extLst>
            <a:ext uri="{FF2B5EF4-FFF2-40B4-BE49-F238E27FC236}">
              <a16:creationId xmlns:a16="http://schemas.microsoft.com/office/drawing/2014/main" id="{00000000-0008-0000-04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3" name="Text Box 16">
          <a:extLst>
            <a:ext uri="{FF2B5EF4-FFF2-40B4-BE49-F238E27FC236}">
              <a16:creationId xmlns:a16="http://schemas.microsoft.com/office/drawing/2014/main" id="{00000000-0008-0000-04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4" name="Text Box 17">
          <a:extLst>
            <a:ext uri="{FF2B5EF4-FFF2-40B4-BE49-F238E27FC236}">
              <a16:creationId xmlns:a16="http://schemas.microsoft.com/office/drawing/2014/main" id="{00000000-0008-0000-04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5" name="Text Box 18">
          <a:extLst>
            <a:ext uri="{FF2B5EF4-FFF2-40B4-BE49-F238E27FC236}">
              <a16:creationId xmlns:a16="http://schemas.microsoft.com/office/drawing/2014/main" id="{00000000-0008-0000-04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6" name="Text Box 19">
          <a:extLst>
            <a:ext uri="{FF2B5EF4-FFF2-40B4-BE49-F238E27FC236}">
              <a16:creationId xmlns:a16="http://schemas.microsoft.com/office/drawing/2014/main" id="{00000000-0008-0000-04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7" name="Text Box 16">
          <a:extLst>
            <a:ext uri="{FF2B5EF4-FFF2-40B4-BE49-F238E27FC236}">
              <a16:creationId xmlns:a16="http://schemas.microsoft.com/office/drawing/2014/main" id="{00000000-0008-0000-04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8" name="Text Box 17">
          <a:extLst>
            <a:ext uri="{FF2B5EF4-FFF2-40B4-BE49-F238E27FC236}">
              <a16:creationId xmlns:a16="http://schemas.microsoft.com/office/drawing/2014/main" id="{00000000-0008-0000-04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9" name="Text Box 18">
          <a:extLst>
            <a:ext uri="{FF2B5EF4-FFF2-40B4-BE49-F238E27FC236}">
              <a16:creationId xmlns:a16="http://schemas.microsoft.com/office/drawing/2014/main" id="{00000000-0008-0000-04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90" name="Text Box 19">
          <a:extLst>
            <a:ext uri="{FF2B5EF4-FFF2-40B4-BE49-F238E27FC236}">
              <a16:creationId xmlns:a16="http://schemas.microsoft.com/office/drawing/2014/main" id="{00000000-0008-0000-04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91" name="Text Box 15">
          <a:extLst>
            <a:ext uri="{FF2B5EF4-FFF2-40B4-BE49-F238E27FC236}">
              <a16:creationId xmlns:a16="http://schemas.microsoft.com/office/drawing/2014/main" id="{00000000-0008-0000-04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2" name="Text Box 16">
          <a:extLst>
            <a:ext uri="{FF2B5EF4-FFF2-40B4-BE49-F238E27FC236}">
              <a16:creationId xmlns:a16="http://schemas.microsoft.com/office/drawing/2014/main" id="{00000000-0008-0000-04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3" name="Text Box 17">
          <a:extLst>
            <a:ext uri="{FF2B5EF4-FFF2-40B4-BE49-F238E27FC236}">
              <a16:creationId xmlns:a16="http://schemas.microsoft.com/office/drawing/2014/main" id="{00000000-0008-0000-04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4" name="Text Box 18">
          <a:extLst>
            <a:ext uri="{FF2B5EF4-FFF2-40B4-BE49-F238E27FC236}">
              <a16:creationId xmlns:a16="http://schemas.microsoft.com/office/drawing/2014/main" id="{00000000-0008-0000-04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5" name="Text Box 19">
          <a:extLst>
            <a:ext uri="{FF2B5EF4-FFF2-40B4-BE49-F238E27FC236}">
              <a16:creationId xmlns:a16="http://schemas.microsoft.com/office/drawing/2014/main" id="{00000000-0008-0000-04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96" name="Text Box 15">
          <a:extLst>
            <a:ext uri="{FF2B5EF4-FFF2-40B4-BE49-F238E27FC236}">
              <a16:creationId xmlns:a16="http://schemas.microsoft.com/office/drawing/2014/main" id="{00000000-0008-0000-04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7" name="Text Box 16">
          <a:extLst>
            <a:ext uri="{FF2B5EF4-FFF2-40B4-BE49-F238E27FC236}">
              <a16:creationId xmlns:a16="http://schemas.microsoft.com/office/drawing/2014/main" id="{00000000-0008-0000-04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8" name="Text Box 17">
          <a:extLst>
            <a:ext uri="{FF2B5EF4-FFF2-40B4-BE49-F238E27FC236}">
              <a16:creationId xmlns:a16="http://schemas.microsoft.com/office/drawing/2014/main" id="{00000000-0008-0000-04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9" name="Text Box 18">
          <a:extLst>
            <a:ext uri="{FF2B5EF4-FFF2-40B4-BE49-F238E27FC236}">
              <a16:creationId xmlns:a16="http://schemas.microsoft.com/office/drawing/2014/main" id="{00000000-0008-0000-04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0" name="Text Box 16">
          <a:extLst>
            <a:ext uri="{FF2B5EF4-FFF2-40B4-BE49-F238E27FC236}">
              <a16:creationId xmlns:a16="http://schemas.microsoft.com/office/drawing/2014/main" id="{00000000-0008-0000-04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1" name="Text Box 17">
          <a:extLst>
            <a:ext uri="{FF2B5EF4-FFF2-40B4-BE49-F238E27FC236}">
              <a16:creationId xmlns:a16="http://schemas.microsoft.com/office/drawing/2014/main" id="{00000000-0008-0000-04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2" name="Text Box 18">
          <a:extLst>
            <a:ext uri="{FF2B5EF4-FFF2-40B4-BE49-F238E27FC236}">
              <a16:creationId xmlns:a16="http://schemas.microsoft.com/office/drawing/2014/main" id="{00000000-0008-0000-04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3" name="Text Box 19">
          <a:extLst>
            <a:ext uri="{FF2B5EF4-FFF2-40B4-BE49-F238E27FC236}">
              <a16:creationId xmlns:a16="http://schemas.microsoft.com/office/drawing/2014/main" id="{00000000-0008-0000-04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4" name="Text Box 16">
          <a:extLst>
            <a:ext uri="{FF2B5EF4-FFF2-40B4-BE49-F238E27FC236}">
              <a16:creationId xmlns:a16="http://schemas.microsoft.com/office/drawing/2014/main" id="{00000000-0008-0000-04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5" name="Text Box 17">
          <a:extLst>
            <a:ext uri="{FF2B5EF4-FFF2-40B4-BE49-F238E27FC236}">
              <a16:creationId xmlns:a16="http://schemas.microsoft.com/office/drawing/2014/main" id="{00000000-0008-0000-04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6" name="Text Box 18">
          <a:extLst>
            <a:ext uri="{FF2B5EF4-FFF2-40B4-BE49-F238E27FC236}">
              <a16:creationId xmlns:a16="http://schemas.microsoft.com/office/drawing/2014/main" id="{00000000-0008-0000-04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07" name="Text Box 15">
          <a:extLst>
            <a:ext uri="{FF2B5EF4-FFF2-40B4-BE49-F238E27FC236}">
              <a16:creationId xmlns:a16="http://schemas.microsoft.com/office/drawing/2014/main" id="{00000000-0008-0000-04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8" name="Text Box 16">
          <a:extLst>
            <a:ext uri="{FF2B5EF4-FFF2-40B4-BE49-F238E27FC236}">
              <a16:creationId xmlns:a16="http://schemas.microsoft.com/office/drawing/2014/main" id="{00000000-0008-0000-04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9" name="Text Box 17">
          <a:extLst>
            <a:ext uri="{FF2B5EF4-FFF2-40B4-BE49-F238E27FC236}">
              <a16:creationId xmlns:a16="http://schemas.microsoft.com/office/drawing/2014/main" id="{00000000-0008-0000-04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0" name="Text Box 18">
          <a:extLst>
            <a:ext uri="{FF2B5EF4-FFF2-40B4-BE49-F238E27FC236}">
              <a16:creationId xmlns:a16="http://schemas.microsoft.com/office/drawing/2014/main" id="{00000000-0008-0000-04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1" name="Text Box 19">
          <a:extLst>
            <a:ext uri="{FF2B5EF4-FFF2-40B4-BE49-F238E27FC236}">
              <a16:creationId xmlns:a16="http://schemas.microsoft.com/office/drawing/2014/main" id="{00000000-0008-0000-04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2" name="Text Box 16">
          <a:extLst>
            <a:ext uri="{FF2B5EF4-FFF2-40B4-BE49-F238E27FC236}">
              <a16:creationId xmlns:a16="http://schemas.microsoft.com/office/drawing/2014/main" id="{00000000-0008-0000-04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3" name="Text Box 17">
          <a:extLst>
            <a:ext uri="{FF2B5EF4-FFF2-40B4-BE49-F238E27FC236}">
              <a16:creationId xmlns:a16="http://schemas.microsoft.com/office/drawing/2014/main" id="{00000000-0008-0000-04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4" name="Text Box 18">
          <a:extLst>
            <a:ext uri="{FF2B5EF4-FFF2-40B4-BE49-F238E27FC236}">
              <a16:creationId xmlns:a16="http://schemas.microsoft.com/office/drawing/2014/main" id="{00000000-0008-0000-04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5" name="Text Box 19">
          <a:extLst>
            <a:ext uri="{FF2B5EF4-FFF2-40B4-BE49-F238E27FC236}">
              <a16:creationId xmlns:a16="http://schemas.microsoft.com/office/drawing/2014/main" id="{00000000-0008-0000-04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6" name="Text Box 16">
          <a:extLst>
            <a:ext uri="{FF2B5EF4-FFF2-40B4-BE49-F238E27FC236}">
              <a16:creationId xmlns:a16="http://schemas.microsoft.com/office/drawing/2014/main" id="{00000000-0008-0000-04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7" name="Text Box 17">
          <a:extLst>
            <a:ext uri="{FF2B5EF4-FFF2-40B4-BE49-F238E27FC236}">
              <a16:creationId xmlns:a16="http://schemas.microsoft.com/office/drawing/2014/main" id="{00000000-0008-0000-04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8" name="Text Box 18">
          <a:extLst>
            <a:ext uri="{FF2B5EF4-FFF2-40B4-BE49-F238E27FC236}">
              <a16:creationId xmlns:a16="http://schemas.microsoft.com/office/drawing/2014/main" id="{00000000-0008-0000-04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9" name="Text Box 19">
          <a:extLst>
            <a:ext uri="{FF2B5EF4-FFF2-40B4-BE49-F238E27FC236}">
              <a16:creationId xmlns:a16="http://schemas.microsoft.com/office/drawing/2014/main" id="{00000000-0008-0000-04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520" name="Text Box 15">
          <a:extLst>
            <a:ext uri="{FF2B5EF4-FFF2-40B4-BE49-F238E27FC236}">
              <a16:creationId xmlns:a16="http://schemas.microsoft.com/office/drawing/2014/main" id="{00000000-0008-0000-04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1" name="Text Box 16">
          <a:extLst>
            <a:ext uri="{FF2B5EF4-FFF2-40B4-BE49-F238E27FC236}">
              <a16:creationId xmlns:a16="http://schemas.microsoft.com/office/drawing/2014/main" id="{00000000-0008-0000-04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2" name="Text Box 17">
          <a:extLst>
            <a:ext uri="{FF2B5EF4-FFF2-40B4-BE49-F238E27FC236}">
              <a16:creationId xmlns:a16="http://schemas.microsoft.com/office/drawing/2014/main" id="{00000000-0008-0000-04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3" name="Text Box 18">
          <a:extLst>
            <a:ext uri="{FF2B5EF4-FFF2-40B4-BE49-F238E27FC236}">
              <a16:creationId xmlns:a16="http://schemas.microsoft.com/office/drawing/2014/main" id="{00000000-0008-0000-04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4" name="Text Box 19">
          <a:extLst>
            <a:ext uri="{FF2B5EF4-FFF2-40B4-BE49-F238E27FC236}">
              <a16:creationId xmlns:a16="http://schemas.microsoft.com/office/drawing/2014/main" id="{00000000-0008-0000-04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5" name="Text Box 16">
          <a:extLst>
            <a:ext uri="{FF2B5EF4-FFF2-40B4-BE49-F238E27FC236}">
              <a16:creationId xmlns:a16="http://schemas.microsoft.com/office/drawing/2014/main" id="{00000000-0008-0000-04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6" name="Text Box 17">
          <a:extLst>
            <a:ext uri="{FF2B5EF4-FFF2-40B4-BE49-F238E27FC236}">
              <a16:creationId xmlns:a16="http://schemas.microsoft.com/office/drawing/2014/main" id="{00000000-0008-0000-04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527" name="Text Box 18">
          <a:extLst>
            <a:ext uri="{FF2B5EF4-FFF2-40B4-BE49-F238E27FC236}">
              <a16:creationId xmlns:a16="http://schemas.microsoft.com/office/drawing/2014/main" id="{00000000-0008-0000-04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8" name="Text Box 16">
          <a:extLst>
            <a:ext uri="{FF2B5EF4-FFF2-40B4-BE49-F238E27FC236}">
              <a16:creationId xmlns:a16="http://schemas.microsoft.com/office/drawing/2014/main" id="{00000000-0008-0000-04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9" name="Text Box 17">
          <a:extLst>
            <a:ext uri="{FF2B5EF4-FFF2-40B4-BE49-F238E27FC236}">
              <a16:creationId xmlns:a16="http://schemas.microsoft.com/office/drawing/2014/main" id="{00000000-0008-0000-04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0" name="Text Box 18">
          <a:extLst>
            <a:ext uri="{FF2B5EF4-FFF2-40B4-BE49-F238E27FC236}">
              <a16:creationId xmlns:a16="http://schemas.microsoft.com/office/drawing/2014/main" id="{00000000-0008-0000-04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1" name="Text Box 19">
          <a:extLst>
            <a:ext uri="{FF2B5EF4-FFF2-40B4-BE49-F238E27FC236}">
              <a16:creationId xmlns:a16="http://schemas.microsoft.com/office/drawing/2014/main" id="{00000000-0008-0000-04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2" name="Text Box 16">
          <a:extLst>
            <a:ext uri="{FF2B5EF4-FFF2-40B4-BE49-F238E27FC236}">
              <a16:creationId xmlns:a16="http://schemas.microsoft.com/office/drawing/2014/main" id="{00000000-0008-0000-04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3" name="Text Box 15">
          <a:extLst>
            <a:ext uri="{FF2B5EF4-FFF2-40B4-BE49-F238E27FC236}">
              <a16:creationId xmlns:a16="http://schemas.microsoft.com/office/drawing/2014/main" id="{00000000-0008-0000-04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534" name="Text Box 15">
          <a:extLst>
            <a:ext uri="{FF2B5EF4-FFF2-40B4-BE49-F238E27FC236}">
              <a16:creationId xmlns:a16="http://schemas.microsoft.com/office/drawing/2014/main" id="{00000000-0008-0000-04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35" name="Text Box 15">
          <a:extLst>
            <a:ext uri="{FF2B5EF4-FFF2-40B4-BE49-F238E27FC236}">
              <a16:creationId xmlns:a16="http://schemas.microsoft.com/office/drawing/2014/main" id="{00000000-0008-0000-04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36" name="Text Box 15">
          <a:extLst>
            <a:ext uri="{FF2B5EF4-FFF2-40B4-BE49-F238E27FC236}">
              <a16:creationId xmlns:a16="http://schemas.microsoft.com/office/drawing/2014/main" id="{00000000-0008-0000-04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37" name="Text Box 15">
          <a:extLst>
            <a:ext uri="{FF2B5EF4-FFF2-40B4-BE49-F238E27FC236}">
              <a16:creationId xmlns:a16="http://schemas.microsoft.com/office/drawing/2014/main" id="{00000000-0008-0000-04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38" name="Text Box 15">
          <a:extLst>
            <a:ext uri="{FF2B5EF4-FFF2-40B4-BE49-F238E27FC236}">
              <a16:creationId xmlns:a16="http://schemas.microsoft.com/office/drawing/2014/main" id="{00000000-0008-0000-04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9" name="Text Box 15">
          <a:extLst>
            <a:ext uri="{FF2B5EF4-FFF2-40B4-BE49-F238E27FC236}">
              <a16:creationId xmlns:a16="http://schemas.microsoft.com/office/drawing/2014/main" id="{00000000-0008-0000-04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0" name="Text Box 16">
          <a:extLst>
            <a:ext uri="{FF2B5EF4-FFF2-40B4-BE49-F238E27FC236}">
              <a16:creationId xmlns:a16="http://schemas.microsoft.com/office/drawing/2014/main" id="{00000000-0008-0000-04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1" name="Text Box 17">
          <a:extLst>
            <a:ext uri="{FF2B5EF4-FFF2-40B4-BE49-F238E27FC236}">
              <a16:creationId xmlns:a16="http://schemas.microsoft.com/office/drawing/2014/main" id="{00000000-0008-0000-04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2" name="Text Box 18">
          <a:extLst>
            <a:ext uri="{FF2B5EF4-FFF2-40B4-BE49-F238E27FC236}">
              <a16:creationId xmlns:a16="http://schemas.microsoft.com/office/drawing/2014/main" id="{00000000-0008-0000-04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3" name="Text Box 19">
          <a:extLst>
            <a:ext uri="{FF2B5EF4-FFF2-40B4-BE49-F238E27FC236}">
              <a16:creationId xmlns:a16="http://schemas.microsoft.com/office/drawing/2014/main" id="{00000000-0008-0000-04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4" name="Text Box 16">
          <a:extLst>
            <a:ext uri="{FF2B5EF4-FFF2-40B4-BE49-F238E27FC236}">
              <a16:creationId xmlns:a16="http://schemas.microsoft.com/office/drawing/2014/main" id="{00000000-0008-0000-04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5" name="Text Box 17">
          <a:extLst>
            <a:ext uri="{FF2B5EF4-FFF2-40B4-BE49-F238E27FC236}">
              <a16:creationId xmlns:a16="http://schemas.microsoft.com/office/drawing/2014/main" id="{00000000-0008-0000-04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6" name="Text Box 18">
          <a:extLst>
            <a:ext uri="{FF2B5EF4-FFF2-40B4-BE49-F238E27FC236}">
              <a16:creationId xmlns:a16="http://schemas.microsoft.com/office/drawing/2014/main" id="{00000000-0008-0000-04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7" name="Text Box 19">
          <a:extLst>
            <a:ext uri="{FF2B5EF4-FFF2-40B4-BE49-F238E27FC236}">
              <a16:creationId xmlns:a16="http://schemas.microsoft.com/office/drawing/2014/main" id="{00000000-0008-0000-04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8" name="Text Box 16">
          <a:extLst>
            <a:ext uri="{FF2B5EF4-FFF2-40B4-BE49-F238E27FC236}">
              <a16:creationId xmlns:a16="http://schemas.microsoft.com/office/drawing/2014/main" id="{00000000-0008-0000-04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9" name="Text Box 17">
          <a:extLst>
            <a:ext uri="{FF2B5EF4-FFF2-40B4-BE49-F238E27FC236}">
              <a16:creationId xmlns:a16="http://schemas.microsoft.com/office/drawing/2014/main" id="{00000000-0008-0000-04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0" name="Text Box 18">
          <a:extLst>
            <a:ext uri="{FF2B5EF4-FFF2-40B4-BE49-F238E27FC236}">
              <a16:creationId xmlns:a16="http://schemas.microsoft.com/office/drawing/2014/main" id="{00000000-0008-0000-04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1" name="Text Box 19">
          <a:extLst>
            <a:ext uri="{FF2B5EF4-FFF2-40B4-BE49-F238E27FC236}">
              <a16:creationId xmlns:a16="http://schemas.microsoft.com/office/drawing/2014/main" id="{00000000-0008-0000-04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52" name="Text Box 15">
          <a:extLst>
            <a:ext uri="{FF2B5EF4-FFF2-40B4-BE49-F238E27FC236}">
              <a16:creationId xmlns:a16="http://schemas.microsoft.com/office/drawing/2014/main" id="{00000000-0008-0000-04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3" name="Text Box 16">
          <a:extLst>
            <a:ext uri="{FF2B5EF4-FFF2-40B4-BE49-F238E27FC236}">
              <a16:creationId xmlns:a16="http://schemas.microsoft.com/office/drawing/2014/main" id="{00000000-0008-0000-04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4" name="Text Box 17">
          <a:extLst>
            <a:ext uri="{FF2B5EF4-FFF2-40B4-BE49-F238E27FC236}">
              <a16:creationId xmlns:a16="http://schemas.microsoft.com/office/drawing/2014/main" id="{00000000-0008-0000-04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5" name="Text Box 18">
          <a:extLst>
            <a:ext uri="{FF2B5EF4-FFF2-40B4-BE49-F238E27FC236}">
              <a16:creationId xmlns:a16="http://schemas.microsoft.com/office/drawing/2014/main" id="{00000000-0008-0000-04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6" name="Text Box 19">
          <a:extLst>
            <a:ext uri="{FF2B5EF4-FFF2-40B4-BE49-F238E27FC236}">
              <a16:creationId xmlns:a16="http://schemas.microsoft.com/office/drawing/2014/main" id="{00000000-0008-0000-04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7" name="Text Box 16">
          <a:extLst>
            <a:ext uri="{FF2B5EF4-FFF2-40B4-BE49-F238E27FC236}">
              <a16:creationId xmlns:a16="http://schemas.microsoft.com/office/drawing/2014/main" id="{00000000-0008-0000-04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8" name="Text Box 17">
          <a:extLst>
            <a:ext uri="{FF2B5EF4-FFF2-40B4-BE49-F238E27FC236}">
              <a16:creationId xmlns:a16="http://schemas.microsoft.com/office/drawing/2014/main" id="{00000000-0008-0000-04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9" name="Text Box 18">
          <a:extLst>
            <a:ext uri="{FF2B5EF4-FFF2-40B4-BE49-F238E27FC236}">
              <a16:creationId xmlns:a16="http://schemas.microsoft.com/office/drawing/2014/main" id="{00000000-0008-0000-04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0" name="Text Box 16">
          <a:extLst>
            <a:ext uri="{FF2B5EF4-FFF2-40B4-BE49-F238E27FC236}">
              <a16:creationId xmlns:a16="http://schemas.microsoft.com/office/drawing/2014/main" id="{00000000-0008-0000-04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1" name="Text Box 17">
          <a:extLst>
            <a:ext uri="{FF2B5EF4-FFF2-40B4-BE49-F238E27FC236}">
              <a16:creationId xmlns:a16="http://schemas.microsoft.com/office/drawing/2014/main" id="{00000000-0008-0000-04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2" name="Text Box 18">
          <a:extLst>
            <a:ext uri="{FF2B5EF4-FFF2-40B4-BE49-F238E27FC236}">
              <a16:creationId xmlns:a16="http://schemas.microsoft.com/office/drawing/2014/main" id="{00000000-0008-0000-04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3" name="Text Box 19">
          <a:extLst>
            <a:ext uri="{FF2B5EF4-FFF2-40B4-BE49-F238E27FC236}">
              <a16:creationId xmlns:a16="http://schemas.microsoft.com/office/drawing/2014/main" id="{00000000-0008-0000-04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4" name="Text Box 16">
          <a:extLst>
            <a:ext uri="{FF2B5EF4-FFF2-40B4-BE49-F238E27FC236}">
              <a16:creationId xmlns:a16="http://schemas.microsoft.com/office/drawing/2014/main" id="{00000000-0008-0000-04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5" name="Text Box 17">
          <a:extLst>
            <a:ext uri="{FF2B5EF4-FFF2-40B4-BE49-F238E27FC236}">
              <a16:creationId xmlns:a16="http://schemas.microsoft.com/office/drawing/2014/main" id="{00000000-0008-0000-04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6" name="Text Box 18">
          <a:extLst>
            <a:ext uri="{FF2B5EF4-FFF2-40B4-BE49-F238E27FC236}">
              <a16:creationId xmlns:a16="http://schemas.microsoft.com/office/drawing/2014/main" id="{00000000-0008-0000-04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7" name="Text Box 19">
          <a:extLst>
            <a:ext uri="{FF2B5EF4-FFF2-40B4-BE49-F238E27FC236}">
              <a16:creationId xmlns:a16="http://schemas.microsoft.com/office/drawing/2014/main" id="{00000000-0008-0000-04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568" name="Text Box 15">
          <a:extLst>
            <a:ext uri="{FF2B5EF4-FFF2-40B4-BE49-F238E27FC236}">
              <a16:creationId xmlns:a16="http://schemas.microsoft.com/office/drawing/2014/main" id="{00000000-0008-0000-04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69" name="Text Box 15">
          <a:extLst>
            <a:ext uri="{FF2B5EF4-FFF2-40B4-BE49-F238E27FC236}">
              <a16:creationId xmlns:a16="http://schemas.microsoft.com/office/drawing/2014/main" id="{00000000-0008-0000-04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70" name="Text Box 15">
          <a:extLst>
            <a:ext uri="{FF2B5EF4-FFF2-40B4-BE49-F238E27FC236}">
              <a16:creationId xmlns:a16="http://schemas.microsoft.com/office/drawing/2014/main" id="{00000000-0008-0000-04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71" name="Text Box 15">
          <a:extLst>
            <a:ext uri="{FF2B5EF4-FFF2-40B4-BE49-F238E27FC236}">
              <a16:creationId xmlns:a16="http://schemas.microsoft.com/office/drawing/2014/main" id="{00000000-0008-0000-04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72" name="Text Box 15">
          <a:extLst>
            <a:ext uri="{FF2B5EF4-FFF2-40B4-BE49-F238E27FC236}">
              <a16:creationId xmlns:a16="http://schemas.microsoft.com/office/drawing/2014/main" id="{00000000-0008-0000-04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573" name="Text Box 15">
          <a:extLst>
            <a:ext uri="{FF2B5EF4-FFF2-40B4-BE49-F238E27FC236}">
              <a16:creationId xmlns:a16="http://schemas.microsoft.com/office/drawing/2014/main" id="{00000000-0008-0000-04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4" name="Text Box 16">
          <a:extLst>
            <a:ext uri="{FF2B5EF4-FFF2-40B4-BE49-F238E27FC236}">
              <a16:creationId xmlns:a16="http://schemas.microsoft.com/office/drawing/2014/main" id="{00000000-0008-0000-04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5" name="Text Box 17">
          <a:extLst>
            <a:ext uri="{FF2B5EF4-FFF2-40B4-BE49-F238E27FC236}">
              <a16:creationId xmlns:a16="http://schemas.microsoft.com/office/drawing/2014/main" id="{00000000-0008-0000-04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6" name="Text Box 18">
          <a:extLst>
            <a:ext uri="{FF2B5EF4-FFF2-40B4-BE49-F238E27FC236}">
              <a16:creationId xmlns:a16="http://schemas.microsoft.com/office/drawing/2014/main" id="{00000000-0008-0000-04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7" name="Text Box 19">
          <a:extLst>
            <a:ext uri="{FF2B5EF4-FFF2-40B4-BE49-F238E27FC236}">
              <a16:creationId xmlns:a16="http://schemas.microsoft.com/office/drawing/2014/main" id="{00000000-0008-0000-04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8" name="Text Box 16">
          <a:extLst>
            <a:ext uri="{FF2B5EF4-FFF2-40B4-BE49-F238E27FC236}">
              <a16:creationId xmlns:a16="http://schemas.microsoft.com/office/drawing/2014/main" id="{00000000-0008-0000-04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9" name="Text Box 17">
          <a:extLst>
            <a:ext uri="{FF2B5EF4-FFF2-40B4-BE49-F238E27FC236}">
              <a16:creationId xmlns:a16="http://schemas.microsoft.com/office/drawing/2014/main" id="{00000000-0008-0000-04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0" name="Text Box 18">
          <a:extLst>
            <a:ext uri="{FF2B5EF4-FFF2-40B4-BE49-F238E27FC236}">
              <a16:creationId xmlns:a16="http://schemas.microsoft.com/office/drawing/2014/main" id="{00000000-0008-0000-04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1" name="Text Box 19">
          <a:extLst>
            <a:ext uri="{FF2B5EF4-FFF2-40B4-BE49-F238E27FC236}">
              <a16:creationId xmlns:a16="http://schemas.microsoft.com/office/drawing/2014/main" id="{00000000-0008-0000-04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2" name="Text Box 16">
          <a:extLst>
            <a:ext uri="{FF2B5EF4-FFF2-40B4-BE49-F238E27FC236}">
              <a16:creationId xmlns:a16="http://schemas.microsoft.com/office/drawing/2014/main" id="{00000000-0008-0000-04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3" name="Text Box 17">
          <a:extLst>
            <a:ext uri="{FF2B5EF4-FFF2-40B4-BE49-F238E27FC236}">
              <a16:creationId xmlns:a16="http://schemas.microsoft.com/office/drawing/2014/main" id="{00000000-0008-0000-04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4" name="Text Box 18">
          <a:extLst>
            <a:ext uri="{FF2B5EF4-FFF2-40B4-BE49-F238E27FC236}">
              <a16:creationId xmlns:a16="http://schemas.microsoft.com/office/drawing/2014/main" id="{00000000-0008-0000-04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5" name="Text Box 19">
          <a:extLst>
            <a:ext uri="{FF2B5EF4-FFF2-40B4-BE49-F238E27FC236}">
              <a16:creationId xmlns:a16="http://schemas.microsoft.com/office/drawing/2014/main" id="{00000000-0008-0000-04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86" name="Text Box 15">
          <a:extLst>
            <a:ext uri="{FF2B5EF4-FFF2-40B4-BE49-F238E27FC236}">
              <a16:creationId xmlns:a16="http://schemas.microsoft.com/office/drawing/2014/main" id="{00000000-0008-0000-04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7" name="Text Box 16">
          <a:extLst>
            <a:ext uri="{FF2B5EF4-FFF2-40B4-BE49-F238E27FC236}">
              <a16:creationId xmlns:a16="http://schemas.microsoft.com/office/drawing/2014/main" id="{00000000-0008-0000-04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8" name="Text Box 17">
          <a:extLst>
            <a:ext uri="{FF2B5EF4-FFF2-40B4-BE49-F238E27FC236}">
              <a16:creationId xmlns:a16="http://schemas.microsoft.com/office/drawing/2014/main" id="{00000000-0008-0000-04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9" name="Text Box 18">
          <a:extLst>
            <a:ext uri="{FF2B5EF4-FFF2-40B4-BE49-F238E27FC236}">
              <a16:creationId xmlns:a16="http://schemas.microsoft.com/office/drawing/2014/main" id="{00000000-0008-0000-04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90" name="Text Box 19">
          <a:extLst>
            <a:ext uri="{FF2B5EF4-FFF2-40B4-BE49-F238E27FC236}">
              <a16:creationId xmlns:a16="http://schemas.microsoft.com/office/drawing/2014/main" id="{00000000-0008-0000-04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591" name="Text Box 15">
          <a:extLst>
            <a:ext uri="{FF2B5EF4-FFF2-40B4-BE49-F238E27FC236}">
              <a16:creationId xmlns:a16="http://schemas.microsoft.com/office/drawing/2014/main" id="{00000000-0008-0000-04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2" name="Text Box 16">
          <a:extLst>
            <a:ext uri="{FF2B5EF4-FFF2-40B4-BE49-F238E27FC236}">
              <a16:creationId xmlns:a16="http://schemas.microsoft.com/office/drawing/2014/main" id="{00000000-0008-0000-04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3" name="Text Box 17">
          <a:extLst>
            <a:ext uri="{FF2B5EF4-FFF2-40B4-BE49-F238E27FC236}">
              <a16:creationId xmlns:a16="http://schemas.microsoft.com/office/drawing/2014/main" id="{00000000-0008-0000-04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4" name="Text Box 18">
          <a:extLst>
            <a:ext uri="{FF2B5EF4-FFF2-40B4-BE49-F238E27FC236}">
              <a16:creationId xmlns:a16="http://schemas.microsoft.com/office/drawing/2014/main" id="{00000000-0008-0000-04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5" name="Text Box 16">
          <a:extLst>
            <a:ext uri="{FF2B5EF4-FFF2-40B4-BE49-F238E27FC236}">
              <a16:creationId xmlns:a16="http://schemas.microsoft.com/office/drawing/2014/main" id="{00000000-0008-0000-04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6" name="Text Box 17">
          <a:extLst>
            <a:ext uri="{FF2B5EF4-FFF2-40B4-BE49-F238E27FC236}">
              <a16:creationId xmlns:a16="http://schemas.microsoft.com/office/drawing/2014/main" id="{00000000-0008-0000-04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7" name="Text Box 18">
          <a:extLst>
            <a:ext uri="{FF2B5EF4-FFF2-40B4-BE49-F238E27FC236}">
              <a16:creationId xmlns:a16="http://schemas.microsoft.com/office/drawing/2014/main" id="{00000000-0008-0000-04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8" name="Text Box 19">
          <a:extLst>
            <a:ext uri="{FF2B5EF4-FFF2-40B4-BE49-F238E27FC236}">
              <a16:creationId xmlns:a16="http://schemas.microsoft.com/office/drawing/2014/main" id="{00000000-0008-0000-04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9" name="Text Box 16">
          <a:extLst>
            <a:ext uri="{FF2B5EF4-FFF2-40B4-BE49-F238E27FC236}">
              <a16:creationId xmlns:a16="http://schemas.microsoft.com/office/drawing/2014/main" id="{00000000-0008-0000-04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0" name="Text Box 17">
          <a:extLst>
            <a:ext uri="{FF2B5EF4-FFF2-40B4-BE49-F238E27FC236}">
              <a16:creationId xmlns:a16="http://schemas.microsoft.com/office/drawing/2014/main" id="{00000000-0008-0000-04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1" name="Text Box 18">
          <a:extLst>
            <a:ext uri="{FF2B5EF4-FFF2-40B4-BE49-F238E27FC236}">
              <a16:creationId xmlns:a16="http://schemas.microsoft.com/office/drawing/2014/main" id="{00000000-0008-0000-04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02" name="Text Box 15">
          <a:extLst>
            <a:ext uri="{FF2B5EF4-FFF2-40B4-BE49-F238E27FC236}">
              <a16:creationId xmlns:a16="http://schemas.microsoft.com/office/drawing/2014/main" id="{00000000-0008-0000-04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3" name="Text Box 16">
          <a:extLst>
            <a:ext uri="{FF2B5EF4-FFF2-40B4-BE49-F238E27FC236}">
              <a16:creationId xmlns:a16="http://schemas.microsoft.com/office/drawing/2014/main" id="{00000000-0008-0000-04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4" name="Text Box 17">
          <a:extLst>
            <a:ext uri="{FF2B5EF4-FFF2-40B4-BE49-F238E27FC236}">
              <a16:creationId xmlns:a16="http://schemas.microsoft.com/office/drawing/2014/main" id="{00000000-0008-0000-04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5" name="Text Box 18">
          <a:extLst>
            <a:ext uri="{FF2B5EF4-FFF2-40B4-BE49-F238E27FC236}">
              <a16:creationId xmlns:a16="http://schemas.microsoft.com/office/drawing/2014/main" id="{00000000-0008-0000-04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6" name="Text Box 19">
          <a:extLst>
            <a:ext uri="{FF2B5EF4-FFF2-40B4-BE49-F238E27FC236}">
              <a16:creationId xmlns:a16="http://schemas.microsoft.com/office/drawing/2014/main" id="{00000000-0008-0000-04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7" name="Text Box 16">
          <a:extLst>
            <a:ext uri="{FF2B5EF4-FFF2-40B4-BE49-F238E27FC236}">
              <a16:creationId xmlns:a16="http://schemas.microsoft.com/office/drawing/2014/main" id="{00000000-0008-0000-04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8" name="Text Box 17">
          <a:extLst>
            <a:ext uri="{FF2B5EF4-FFF2-40B4-BE49-F238E27FC236}">
              <a16:creationId xmlns:a16="http://schemas.microsoft.com/office/drawing/2014/main" id="{00000000-0008-0000-04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9" name="Text Box 18">
          <a:extLst>
            <a:ext uri="{FF2B5EF4-FFF2-40B4-BE49-F238E27FC236}">
              <a16:creationId xmlns:a16="http://schemas.microsoft.com/office/drawing/2014/main" id="{00000000-0008-0000-04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10" name="Text Box 19">
          <a:extLst>
            <a:ext uri="{FF2B5EF4-FFF2-40B4-BE49-F238E27FC236}">
              <a16:creationId xmlns:a16="http://schemas.microsoft.com/office/drawing/2014/main" id="{00000000-0008-0000-04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1" name="Text Box 16">
          <a:extLst>
            <a:ext uri="{FF2B5EF4-FFF2-40B4-BE49-F238E27FC236}">
              <a16:creationId xmlns:a16="http://schemas.microsoft.com/office/drawing/2014/main" id="{00000000-0008-0000-04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2" name="Text Box 17">
          <a:extLst>
            <a:ext uri="{FF2B5EF4-FFF2-40B4-BE49-F238E27FC236}">
              <a16:creationId xmlns:a16="http://schemas.microsoft.com/office/drawing/2014/main" id="{00000000-0008-0000-04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3" name="Text Box 18">
          <a:extLst>
            <a:ext uri="{FF2B5EF4-FFF2-40B4-BE49-F238E27FC236}">
              <a16:creationId xmlns:a16="http://schemas.microsoft.com/office/drawing/2014/main" id="{00000000-0008-0000-04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4" name="Text Box 19">
          <a:extLst>
            <a:ext uri="{FF2B5EF4-FFF2-40B4-BE49-F238E27FC236}">
              <a16:creationId xmlns:a16="http://schemas.microsoft.com/office/drawing/2014/main" id="{00000000-0008-0000-04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615" name="Text Box 15">
          <a:extLst>
            <a:ext uri="{FF2B5EF4-FFF2-40B4-BE49-F238E27FC236}">
              <a16:creationId xmlns:a16="http://schemas.microsoft.com/office/drawing/2014/main" id="{00000000-0008-0000-04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6" name="Text Box 16">
          <a:extLst>
            <a:ext uri="{FF2B5EF4-FFF2-40B4-BE49-F238E27FC236}">
              <a16:creationId xmlns:a16="http://schemas.microsoft.com/office/drawing/2014/main" id="{00000000-0008-0000-04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7" name="Text Box 17">
          <a:extLst>
            <a:ext uri="{FF2B5EF4-FFF2-40B4-BE49-F238E27FC236}">
              <a16:creationId xmlns:a16="http://schemas.microsoft.com/office/drawing/2014/main" id="{00000000-0008-0000-04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8" name="Text Box 18">
          <a:extLst>
            <a:ext uri="{FF2B5EF4-FFF2-40B4-BE49-F238E27FC236}">
              <a16:creationId xmlns:a16="http://schemas.microsoft.com/office/drawing/2014/main" id="{00000000-0008-0000-04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9" name="Text Box 19">
          <a:extLst>
            <a:ext uri="{FF2B5EF4-FFF2-40B4-BE49-F238E27FC236}">
              <a16:creationId xmlns:a16="http://schemas.microsoft.com/office/drawing/2014/main" id="{00000000-0008-0000-04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0" name="Text Box 16">
          <a:extLst>
            <a:ext uri="{FF2B5EF4-FFF2-40B4-BE49-F238E27FC236}">
              <a16:creationId xmlns:a16="http://schemas.microsoft.com/office/drawing/2014/main" id="{00000000-0008-0000-04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1" name="Text Box 17">
          <a:extLst>
            <a:ext uri="{FF2B5EF4-FFF2-40B4-BE49-F238E27FC236}">
              <a16:creationId xmlns:a16="http://schemas.microsoft.com/office/drawing/2014/main" id="{00000000-0008-0000-04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622" name="Text Box 18">
          <a:extLst>
            <a:ext uri="{FF2B5EF4-FFF2-40B4-BE49-F238E27FC236}">
              <a16:creationId xmlns:a16="http://schemas.microsoft.com/office/drawing/2014/main" id="{00000000-0008-0000-04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3" name="Text Box 16">
          <a:extLst>
            <a:ext uri="{FF2B5EF4-FFF2-40B4-BE49-F238E27FC236}">
              <a16:creationId xmlns:a16="http://schemas.microsoft.com/office/drawing/2014/main" id="{00000000-0008-0000-04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4" name="Text Box 17">
          <a:extLst>
            <a:ext uri="{FF2B5EF4-FFF2-40B4-BE49-F238E27FC236}">
              <a16:creationId xmlns:a16="http://schemas.microsoft.com/office/drawing/2014/main" id="{00000000-0008-0000-04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5" name="Text Box 18">
          <a:extLst>
            <a:ext uri="{FF2B5EF4-FFF2-40B4-BE49-F238E27FC236}">
              <a16:creationId xmlns:a16="http://schemas.microsoft.com/office/drawing/2014/main" id="{00000000-0008-0000-04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6" name="Text Box 19">
          <a:extLst>
            <a:ext uri="{FF2B5EF4-FFF2-40B4-BE49-F238E27FC236}">
              <a16:creationId xmlns:a16="http://schemas.microsoft.com/office/drawing/2014/main" id="{00000000-0008-0000-04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7" name="Text Box 16">
          <a:extLst>
            <a:ext uri="{FF2B5EF4-FFF2-40B4-BE49-F238E27FC236}">
              <a16:creationId xmlns:a16="http://schemas.microsoft.com/office/drawing/2014/main" id="{00000000-0008-0000-04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28" name="Text Box 15">
          <a:extLst>
            <a:ext uri="{FF2B5EF4-FFF2-40B4-BE49-F238E27FC236}">
              <a16:creationId xmlns:a16="http://schemas.microsoft.com/office/drawing/2014/main" id="{00000000-0008-0000-04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629" name="Text Box 15">
          <a:extLst>
            <a:ext uri="{FF2B5EF4-FFF2-40B4-BE49-F238E27FC236}">
              <a16:creationId xmlns:a16="http://schemas.microsoft.com/office/drawing/2014/main" id="{00000000-0008-0000-04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30" name="Text Box 15">
          <a:extLst>
            <a:ext uri="{FF2B5EF4-FFF2-40B4-BE49-F238E27FC236}">
              <a16:creationId xmlns:a16="http://schemas.microsoft.com/office/drawing/2014/main" id="{00000000-0008-0000-04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31" name="Text Box 15">
          <a:extLst>
            <a:ext uri="{FF2B5EF4-FFF2-40B4-BE49-F238E27FC236}">
              <a16:creationId xmlns:a16="http://schemas.microsoft.com/office/drawing/2014/main" id="{00000000-0008-0000-04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32" name="Text Box 15">
          <a:extLst>
            <a:ext uri="{FF2B5EF4-FFF2-40B4-BE49-F238E27FC236}">
              <a16:creationId xmlns:a16="http://schemas.microsoft.com/office/drawing/2014/main" id="{00000000-0008-0000-04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33" name="Text Box 15">
          <a:extLst>
            <a:ext uri="{FF2B5EF4-FFF2-40B4-BE49-F238E27FC236}">
              <a16:creationId xmlns:a16="http://schemas.microsoft.com/office/drawing/2014/main" id="{00000000-0008-0000-04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34" name="Text Box 15">
          <a:extLst>
            <a:ext uri="{FF2B5EF4-FFF2-40B4-BE49-F238E27FC236}">
              <a16:creationId xmlns:a16="http://schemas.microsoft.com/office/drawing/2014/main" id="{00000000-0008-0000-04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5" name="Text Box 16">
          <a:extLst>
            <a:ext uri="{FF2B5EF4-FFF2-40B4-BE49-F238E27FC236}">
              <a16:creationId xmlns:a16="http://schemas.microsoft.com/office/drawing/2014/main" id="{00000000-0008-0000-04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6" name="Text Box 17">
          <a:extLst>
            <a:ext uri="{FF2B5EF4-FFF2-40B4-BE49-F238E27FC236}">
              <a16:creationId xmlns:a16="http://schemas.microsoft.com/office/drawing/2014/main" id="{00000000-0008-0000-04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7" name="Text Box 18">
          <a:extLst>
            <a:ext uri="{FF2B5EF4-FFF2-40B4-BE49-F238E27FC236}">
              <a16:creationId xmlns:a16="http://schemas.microsoft.com/office/drawing/2014/main" id="{00000000-0008-0000-04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8" name="Text Box 19">
          <a:extLst>
            <a:ext uri="{FF2B5EF4-FFF2-40B4-BE49-F238E27FC236}">
              <a16:creationId xmlns:a16="http://schemas.microsoft.com/office/drawing/2014/main" id="{00000000-0008-0000-04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39" name="Text Box 16">
          <a:extLst>
            <a:ext uri="{FF2B5EF4-FFF2-40B4-BE49-F238E27FC236}">
              <a16:creationId xmlns:a16="http://schemas.microsoft.com/office/drawing/2014/main" id="{00000000-0008-0000-04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0" name="Text Box 17">
          <a:extLst>
            <a:ext uri="{FF2B5EF4-FFF2-40B4-BE49-F238E27FC236}">
              <a16:creationId xmlns:a16="http://schemas.microsoft.com/office/drawing/2014/main" id="{00000000-0008-0000-04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1" name="Text Box 18">
          <a:extLst>
            <a:ext uri="{FF2B5EF4-FFF2-40B4-BE49-F238E27FC236}">
              <a16:creationId xmlns:a16="http://schemas.microsoft.com/office/drawing/2014/main" id="{00000000-0008-0000-04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2" name="Text Box 19">
          <a:extLst>
            <a:ext uri="{FF2B5EF4-FFF2-40B4-BE49-F238E27FC236}">
              <a16:creationId xmlns:a16="http://schemas.microsoft.com/office/drawing/2014/main" id="{00000000-0008-0000-04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3" name="Text Box 16">
          <a:extLst>
            <a:ext uri="{FF2B5EF4-FFF2-40B4-BE49-F238E27FC236}">
              <a16:creationId xmlns:a16="http://schemas.microsoft.com/office/drawing/2014/main" id="{00000000-0008-0000-04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4" name="Text Box 17">
          <a:extLst>
            <a:ext uri="{FF2B5EF4-FFF2-40B4-BE49-F238E27FC236}">
              <a16:creationId xmlns:a16="http://schemas.microsoft.com/office/drawing/2014/main" id="{00000000-0008-0000-04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5" name="Text Box 18">
          <a:extLst>
            <a:ext uri="{FF2B5EF4-FFF2-40B4-BE49-F238E27FC236}">
              <a16:creationId xmlns:a16="http://schemas.microsoft.com/office/drawing/2014/main" id="{00000000-0008-0000-04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6" name="Text Box 19">
          <a:extLst>
            <a:ext uri="{FF2B5EF4-FFF2-40B4-BE49-F238E27FC236}">
              <a16:creationId xmlns:a16="http://schemas.microsoft.com/office/drawing/2014/main" id="{00000000-0008-0000-04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47" name="Text Box 15">
          <a:extLst>
            <a:ext uri="{FF2B5EF4-FFF2-40B4-BE49-F238E27FC236}">
              <a16:creationId xmlns:a16="http://schemas.microsoft.com/office/drawing/2014/main" id="{00000000-0008-0000-04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8" name="Text Box 16">
          <a:extLst>
            <a:ext uri="{FF2B5EF4-FFF2-40B4-BE49-F238E27FC236}">
              <a16:creationId xmlns:a16="http://schemas.microsoft.com/office/drawing/2014/main" id="{00000000-0008-0000-04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9" name="Text Box 17">
          <a:extLst>
            <a:ext uri="{FF2B5EF4-FFF2-40B4-BE49-F238E27FC236}">
              <a16:creationId xmlns:a16="http://schemas.microsoft.com/office/drawing/2014/main" id="{00000000-0008-0000-04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0" name="Text Box 18">
          <a:extLst>
            <a:ext uri="{FF2B5EF4-FFF2-40B4-BE49-F238E27FC236}">
              <a16:creationId xmlns:a16="http://schemas.microsoft.com/office/drawing/2014/main" id="{00000000-0008-0000-04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1" name="Text Box 19">
          <a:extLst>
            <a:ext uri="{FF2B5EF4-FFF2-40B4-BE49-F238E27FC236}">
              <a16:creationId xmlns:a16="http://schemas.microsoft.com/office/drawing/2014/main" id="{00000000-0008-0000-04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2" name="Text Box 16">
          <a:extLst>
            <a:ext uri="{FF2B5EF4-FFF2-40B4-BE49-F238E27FC236}">
              <a16:creationId xmlns:a16="http://schemas.microsoft.com/office/drawing/2014/main" id="{00000000-0008-0000-04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3" name="Text Box 17">
          <a:extLst>
            <a:ext uri="{FF2B5EF4-FFF2-40B4-BE49-F238E27FC236}">
              <a16:creationId xmlns:a16="http://schemas.microsoft.com/office/drawing/2014/main" id="{00000000-0008-0000-04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4" name="Text Box 18">
          <a:extLst>
            <a:ext uri="{FF2B5EF4-FFF2-40B4-BE49-F238E27FC236}">
              <a16:creationId xmlns:a16="http://schemas.microsoft.com/office/drawing/2014/main" id="{00000000-0008-0000-04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5" name="Text Box 16">
          <a:extLst>
            <a:ext uri="{FF2B5EF4-FFF2-40B4-BE49-F238E27FC236}">
              <a16:creationId xmlns:a16="http://schemas.microsoft.com/office/drawing/2014/main" id="{00000000-0008-0000-04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6" name="Text Box 17">
          <a:extLst>
            <a:ext uri="{FF2B5EF4-FFF2-40B4-BE49-F238E27FC236}">
              <a16:creationId xmlns:a16="http://schemas.microsoft.com/office/drawing/2014/main" id="{00000000-0008-0000-04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7" name="Text Box 18">
          <a:extLst>
            <a:ext uri="{FF2B5EF4-FFF2-40B4-BE49-F238E27FC236}">
              <a16:creationId xmlns:a16="http://schemas.microsoft.com/office/drawing/2014/main" id="{00000000-0008-0000-04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8" name="Text Box 19">
          <a:extLst>
            <a:ext uri="{FF2B5EF4-FFF2-40B4-BE49-F238E27FC236}">
              <a16:creationId xmlns:a16="http://schemas.microsoft.com/office/drawing/2014/main" id="{00000000-0008-0000-04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9" name="Text Box 16">
          <a:extLst>
            <a:ext uri="{FF2B5EF4-FFF2-40B4-BE49-F238E27FC236}">
              <a16:creationId xmlns:a16="http://schemas.microsoft.com/office/drawing/2014/main" id="{00000000-0008-0000-04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0" name="Text Box 17">
          <a:extLst>
            <a:ext uri="{FF2B5EF4-FFF2-40B4-BE49-F238E27FC236}">
              <a16:creationId xmlns:a16="http://schemas.microsoft.com/office/drawing/2014/main" id="{00000000-0008-0000-04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1" name="Text Box 18">
          <a:extLst>
            <a:ext uri="{FF2B5EF4-FFF2-40B4-BE49-F238E27FC236}">
              <a16:creationId xmlns:a16="http://schemas.microsoft.com/office/drawing/2014/main" id="{00000000-0008-0000-04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2" name="Text Box 19">
          <a:extLst>
            <a:ext uri="{FF2B5EF4-FFF2-40B4-BE49-F238E27FC236}">
              <a16:creationId xmlns:a16="http://schemas.microsoft.com/office/drawing/2014/main" id="{00000000-0008-0000-04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663" name="Text Box 15">
          <a:extLst>
            <a:ext uri="{FF2B5EF4-FFF2-40B4-BE49-F238E27FC236}">
              <a16:creationId xmlns:a16="http://schemas.microsoft.com/office/drawing/2014/main" id="{00000000-0008-0000-04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64" name="Text Box 15">
          <a:extLst>
            <a:ext uri="{FF2B5EF4-FFF2-40B4-BE49-F238E27FC236}">
              <a16:creationId xmlns:a16="http://schemas.microsoft.com/office/drawing/2014/main" id="{00000000-0008-0000-04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65" name="Text Box 15">
          <a:extLst>
            <a:ext uri="{FF2B5EF4-FFF2-40B4-BE49-F238E27FC236}">
              <a16:creationId xmlns:a16="http://schemas.microsoft.com/office/drawing/2014/main" id="{00000000-0008-0000-04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66" name="Text Box 15">
          <a:extLst>
            <a:ext uri="{FF2B5EF4-FFF2-40B4-BE49-F238E27FC236}">
              <a16:creationId xmlns:a16="http://schemas.microsoft.com/office/drawing/2014/main" id="{00000000-0008-0000-04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67" name="Text Box 15">
          <a:extLst>
            <a:ext uri="{FF2B5EF4-FFF2-40B4-BE49-F238E27FC236}">
              <a16:creationId xmlns:a16="http://schemas.microsoft.com/office/drawing/2014/main" id="{00000000-0008-0000-04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668" name="Text Box 15">
          <a:extLst>
            <a:ext uri="{FF2B5EF4-FFF2-40B4-BE49-F238E27FC236}">
              <a16:creationId xmlns:a16="http://schemas.microsoft.com/office/drawing/2014/main" id="{00000000-0008-0000-04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69" name="Text Box 16">
          <a:extLst>
            <a:ext uri="{FF2B5EF4-FFF2-40B4-BE49-F238E27FC236}">
              <a16:creationId xmlns:a16="http://schemas.microsoft.com/office/drawing/2014/main" id="{00000000-0008-0000-04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0" name="Text Box 17">
          <a:extLst>
            <a:ext uri="{FF2B5EF4-FFF2-40B4-BE49-F238E27FC236}">
              <a16:creationId xmlns:a16="http://schemas.microsoft.com/office/drawing/2014/main" id="{00000000-0008-0000-04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1" name="Text Box 18">
          <a:extLst>
            <a:ext uri="{FF2B5EF4-FFF2-40B4-BE49-F238E27FC236}">
              <a16:creationId xmlns:a16="http://schemas.microsoft.com/office/drawing/2014/main" id="{00000000-0008-0000-04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2" name="Text Box 19">
          <a:extLst>
            <a:ext uri="{FF2B5EF4-FFF2-40B4-BE49-F238E27FC236}">
              <a16:creationId xmlns:a16="http://schemas.microsoft.com/office/drawing/2014/main" id="{00000000-0008-0000-04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3" name="Text Box 16">
          <a:extLst>
            <a:ext uri="{FF2B5EF4-FFF2-40B4-BE49-F238E27FC236}">
              <a16:creationId xmlns:a16="http://schemas.microsoft.com/office/drawing/2014/main" id="{00000000-0008-0000-04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4" name="Text Box 17">
          <a:extLst>
            <a:ext uri="{FF2B5EF4-FFF2-40B4-BE49-F238E27FC236}">
              <a16:creationId xmlns:a16="http://schemas.microsoft.com/office/drawing/2014/main" id="{00000000-0008-0000-04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5" name="Text Box 18">
          <a:extLst>
            <a:ext uri="{FF2B5EF4-FFF2-40B4-BE49-F238E27FC236}">
              <a16:creationId xmlns:a16="http://schemas.microsoft.com/office/drawing/2014/main" id="{00000000-0008-0000-04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6" name="Text Box 19">
          <a:extLst>
            <a:ext uri="{FF2B5EF4-FFF2-40B4-BE49-F238E27FC236}">
              <a16:creationId xmlns:a16="http://schemas.microsoft.com/office/drawing/2014/main" id="{00000000-0008-0000-04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7" name="Text Box 16">
          <a:extLst>
            <a:ext uri="{FF2B5EF4-FFF2-40B4-BE49-F238E27FC236}">
              <a16:creationId xmlns:a16="http://schemas.microsoft.com/office/drawing/2014/main" id="{00000000-0008-0000-04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8" name="Text Box 17">
          <a:extLst>
            <a:ext uri="{FF2B5EF4-FFF2-40B4-BE49-F238E27FC236}">
              <a16:creationId xmlns:a16="http://schemas.microsoft.com/office/drawing/2014/main" id="{00000000-0008-0000-04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9" name="Text Box 18">
          <a:extLst>
            <a:ext uri="{FF2B5EF4-FFF2-40B4-BE49-F238E27FC236}">
              <a16:creationId xmlns:a16="http://schemas.microsoft.com/office/drawing/2014/main" id="{00000000-0008-0000-04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80" name="Text Box 19">
          <a:extLst>
            <a:ext uri="{FF2B5EF4-FFF2-40B4-BE49-F238E27FC236}">
              <a16:creationId xmlns:a16="http://schemas.microsoft.com/office/drawing/2014/main" id="{00000000-0008-0000-04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81" name="Text Box 15">
          <a:extLst>
            <a:ext uri="{FF2B5EF4-FFF2-40B4-BE49-F238E27FC236}">
              <a16:creationId xmlns:a16="http://schemas.microsoft.com/office/drawing/2014/main" id="{00000000-0008-0000-04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2" name="Text Box 16">
          <a:extLst>
            <a:ext uri="{FF2B5EF4-FFF2-40B4-BE49-F238E27FC236}">
              <a16:creationId xmlns:a16="http://schemas.microsoft.com/office/drawing/2014/main" id="{00000000-0008-0000-04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3" name="Text Box 17">
          <a:extLst>
            <a:ext uri="{FF2B5EF4-FFF2-40B4-BE49-F238E27FC236}">
              <a16:creationId xmlns:a16="http://schemas.microsoft.com/office/drawing/2014/main" id="{00000000-0008-0000-04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4" name="Text Box 18">
          <a:extLst>
            <a:ext uri="{FF2B5EF4-FFF2-40B4-BE49-F238E27FC236}">
              <a16:creationId xmlns:a16="http://schemas.microsoft.com/office/drawing/2014/main" id="{00000000-0008-0000-04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5" name="Text Box 19">
          <a:extLst>
            <a:ext uri="{FF2B5EF4-FFF2-40B4-BE49-F238E27FC236}">
              <a16:creationId xmlns:a16="http://schemas.microsoft.com/office/drawing/2014/main" id="{00000000-0008-0000-04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686" name="Text Box 15">
          <a:extLst>
            <a:ext uri="{FF2B5EF4-FFF2-40B4-BE49-F238E27FC236}">
              <a16:creationId xmlns:a16="http://schemas.microsoft.com/office/drawing/2014/main" id="{00000000-0008-0000-04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7" name="Text Box 16">
          <a:extLst>
            <a:ext uri="{FF2B5EF4-FFF2-40B4-BE49-F238E27FC236}">
              <a16:creationId xmlns:a16="http://schemas.microsoft.com/office/drawing/2014/main" id="{00000000-0008-0000-04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8" name="Text Box 17">
          <a:extLst>
            <a:ext uri="{FF2B5EF4-FFF2-40B4-BE49-F238E27FC236}">
              <a16:creationId xmlns:a16="http://schemas.microsoft.com/office/drawing/2014/main" id="{00000000-0008-0000-04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9" name="Text Box 18">
          <a:extLst>
            <a:ext uri="{FF2B5EF4-FFF2-40B4-BE49-F238E27FC236}">
              <a16:creationId xmlns:a16="http://schemas.microsoft.com/office/drawing/2014/main" id="{00000000-0008-0000-04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0" name="Text Box 16">
          <a:extLst>
            <a:ext uri="{FF2B5EF4-FFF2-40B4-BE49-F238E27FC236}">
              <a16:creationId xmlns:a16="http://schemas.microsoft.com/office/drawing/2014/main" id="{00000000-0008-0000-04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1" name="Text Box 17">
          <a:extLst>
            <a:ext uri="{FF2B5EF4-FFF2-40B4-BE49-F238E27FC236}">
              <a16:creationId xmlns:a16="http://schemas.microsoft.com/office/drawing/2014/main" id="{00000000-0008-0000-04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2" name="Text Box 18">
          <a:extLst>
            <a:ext uri="{FF2B5EF4-FFF2-40B4-BE49-F238E27FC236}">
              <a16:creationId xmlns:a16="http://schemas.microsoft.com/office/drawing/2014/main" id="{00000000-0008-0000-04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3" name="Text Box 19">
          <a:extLst>
            <a:ext uri="{FF2B5EF4-FFF2-40B4-BE49-F238E27FC236}">
              <a16:creationId xmlns:a16="http://schemas.microsoft.com/office/drawing/2014/main" id="{00000000-0008-0000-04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4" name="Text Box 16">
          <a:extLst>
            <a:ext uri="{FF2B5EF4-FFF2-40B4-BE49-F238E27FC236}">
              <a16:creationId xmlns:a16="http://schemas.microsoft.com/office/drawing/2014/main" id="{00000000-0008-0000-04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5" name="Text Box 17">
          <a:extLst>
            <a:ext uri="{FF2B5EF4-FFF2-40B4-BE49-F238E27FC236}">
              <a16:creationId xmlns:a16="http://schemas.microsoft.com/office/drawing/2014/main" id="{00000000-0008-0000-04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6" name="Text Box 18">
          <a:extLst>
            <a:ext uri="{FF2B5EF4-FFF2-40B4-BE49-F238E27FC236}">
              <a16:creationId xmlns:a16="http://schemas.microsoft.com/office/drawing/2014/main" id="{00000000-0008-0000-04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97" name="Text Box 15">
          <a:extLst>
            <a:ext uri="{FF2B5EF4-FFF2-40B4-BE49-F238E27FC236}">
              <a16:creationId xmlns:a16="http://schemas.microsoft.com/office/drawing/2014/main" id="{00000000-0008-0000-04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8" name="Text Box 16">
          <a:extLst>
            <a:ext uri="{FF2B5EF4-FFF2-40B4-BE49-F238E27FC236}">
              <a16:creationId xmlns:a16="http://schemas.microsoft.com/office/drawing/2014/main" id="{00000000-0008-0000-04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9" name="Text Box 17">
          <a:extLst>
            <a:ext uri="{FF2B5EF4-FFF2-40B4-BE49-F238E27FC236}">
              <a16:creationId xmlns:a16="http://schemas.microsoft.com/office/drawing/2014/main" id="{00000000-0008-0000-04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0" name="Text Box 18">
          <a:extLst>
            <a:ext uri="{FF2B5EF4-FFF2-40B4-BE49-F238E27FC236}">
              <a16:creationId xmlns:a16="http://schemas.microsoft.com/office/drawing/2014/main" id="{00000000-0008-0000-04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1" name="Text Box 19">
          <a:extLst>
            <a:ext uri="{FF2B5EF4-FFF2-40B4-BE49-F238E27FC236}">
              <a16:creationId xmlns:a16="http://schemas.microsoft.com/office/drawing/2014/main" id="{00000000-0008-0000-04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2" name="Text Box 16">
          <a:extLst>
            <a:ext uri="{FF2B5EF4-FFF2-40B4-BE49-F238E27FC236}">
              <a16:creationId xmlns:a16="http://schemas.microsoft.com/office/drawing/2014/main" id="{00000000-0008-0000-04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3" name="Text Box 17">
          <a:extLst>
            <a:ext uri="{FF2B5EF4-FFF2-40B4-BE49-F238E27FC236}">
              <a16:creationId xmlns:a16="http://schemas.microsoft.com/office/drawing/2014/main" id="{00000000-0008-0000-04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4" name="Text Box 18">
          <a:extLst>
            <a:ext uri="{FF2B5EF4-FFF2-40B4-BE49-F238E27FC236}">
              <a16:creationId xmlns:a16="http://schemas.microsoft.com/office/drawing/2014/main" id="{00000000-0008-0000-04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5" name="Text Box 19">
          <a:extLst>
            <a:ext uri="{FF2B5EF4-FFF2-40B4-BE49-F238E27FC236}">
              <a16:creationId xmlns:a16="http://schemas.microsoft.com/office/drawing/2014/main" id="{00000000-0008-0000-04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6" name="Text Box 16">
          <a:extLst>
            <a:ext uri="{FF2B5EF4-FFF2-40B4-BE49-F238E27FC236}">
              <a16:creationId xmlns:a16="http://schemas.microsoft.com/office/drawing/2014/main" id="{00000000-0008-0000-04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7" name="Text Box 17">
          <a:extLst>
            <a:ext uri="{FF2B5EF4-FFF2-40B4-BE49-F238E27FC236}">
              <a16:creationId xmlns:a16="http://schemas.microsoft.com/office/drawing/2014/main" id="{00000000-0008-0000-04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8" name="Text Box 18">
          <a:extLst>
            <a:ext uri="{FF2B5EF4-FFF2-40B4-BE49-F238E27FC236}">
              <a16:creationId xmlns:a16="http://schemas.microsoft.com/office/drawing/2014/main" id="{00000000-0008-0000-04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9" name="Text Box 19">
          <a:extLst>
            <a:ext uri="{FF2B5EF4-FFF2-40B4-BE49-F238E27FC236}">
              <a16:creationId xmlns:a16="http://schemas.microsoft.com/office/drawing/2014/main" id="{00000000-0008-0000-04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710" name="Text Box 15">
          <a:extLst>
            <a:ext uri="{FF2B5EF4-FFF2-40B4-BE49-F238E27FC236}">
              <a16:creationId xmlns:a16="http://schemas.microsoft.com/office/drawing/2014/main" id="{00000000-0008-0000-04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1" name="Text Box 16">
          <a:extLst>
            <a:ext uri="{FF2B5EF4-FFF2-40B4-BE49-F238E27FC236}">
              <a16:creationId xmlns:a16="http://schemas.microsoft.com/office/drawing/2014/main" id="{00000000-0008-0000-04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2" name="Text Box 17">
          <a:extLst>
            <a:ext uri="{FF2B5EF4-FFF2-40B4-BE49-F238E27FC236}">
              <a16:creationId xmlns:a16="http://schemas.microsoft.com/office/drawing/2014/main" id="{00000000-0008-0000-04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3" name="Text Box 18">
          <a:extLst>
            <a:ext uri="{FF2B5EF4-FFF2-40B4-BE49-F238E27FC236}">
              <a16:creationId xmlns:a16="http://schemas.microsoft.com/office/drawing/2014/main" id="{00000000-0008-0000-04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4" name="Text Box 19">
          <a:extLst>
            <a:ext uri="{FF2B5EF4-FFF2-40B4-BE49-F238E27FC236}">
              <a16:creationId xmlns:a16="http://schemas.microsoft.com/office/drawing/2014/main" id="{00000000-0008-0000-04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5" name="Text Box 16">
          <a:extLst>
            <a:ext uri="{FF2B5EF4-FFF2-40B4-BE49-F238E27FC236}">
              <a16:creationId xmlns:a16="http://schemas.microsoft.com/office/drawing/2014/main" id="{00000000-0008-0000-04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6" name="Text Box 17">
          <a:extLst>
            <a:ext uri="{FF2B5EF4-FFF2-40B4-BE49-F238E27FC236}">
              <a16:creationId xmlns:a16="http://schemas.microsoft.com/office/drawing/2014/main" id="{00000000-0008-0000-04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717" name="Text Box 18">
          <a:extLst>
            <a:ext uri="{FF2B5EF4-FFF2-40B4-BE49-F238E27FC236}">
              <a16:creationId xmlns:a16="http://schemas.microsoft.com/office/drawing/2014/main" id="{00000000-0008-0000-04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8" name="Text Box 16">
          <a:extLst>
            <a:ext uri="{FF2B5EF4-FFF2-40B4-BE49-F238E27FC236}">
              <a16:creationId xmlns:a16="http://schemas.microsoft.com/office/drawing/2014/main" id="{00000000-0008-0000-04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9" name="Text Box 17">
          <a:extLst>
            <a:ext uri="{FF2B5EF4-FFF2-40B4-BE49-F238E27FC236}">
              <a16:creationId xmlns:a16="http://schemas.microsoft.com/office/drawing/2014/main" id="{00000000-0008-0000-04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0" name="Text Box 18">
          <a:extLst>
            <a:ext uri="{FF2B5EF4-FFF2-40B4-BE49-F238E27FC236}">
              <a16:creationId xmlns:a16="http://schemas.microsoft.com/office/drawing/2014/main" id="{00000000-0008-0000-04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1" name="Text Box 19">
          <a:extLst>
            <a:ext uri="{FF2B5EF4-FFF2-40B4-BE49-F238E27FC236}">
              <a16:creationId xmlns:a16="http://schemas.microsoft.com/office/drawing/2014/main" id="{00000000-0008-0000-04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2" name="Text Box 16">
          <a:extLst>
            <a:ext uri="{FF2B5EF4-FFF2-40B4-BE49-F238E27FC236}">
              <a16:creationId xmlns:a16="http://schemas.microsoft.com/office/drawing/2014/main" id="{00000000-0008-0000-04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3" name="Text Box 15">
          <a:extLst>
            <a:ext uri="{FF2B5EF4-FFF2-40B4-BE49-F238E27FC236}">
              <a16:creationId xmlns:a16="http://schemas.microsoft.com/office/drawing/2014/main" id="{00000000-0008-0000-04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724" name="Text Box 15">
          <a:extLst>
            <a:ext uri="{FF2B5EF4-FFF2-40B4-BE49-F238E27FC236}">
              <a16:creationId xmlns:a16="http://schemas.microsoft.com/office/drawing/2014/main" id="{00000000-0008-0000-04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25" name="Text Box 15">
          <a:extLst>
            <a:ext uri="{FF2B5EF4-FFF2-40B4-BE49-F238E27FC236}">
              <a16:creationId xmlns:a16="http://schemas.microsoft.com/office/drawing/2014/main" id="{00000000-0008-0000-04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26" name="Text Box 15">
          <a:extLst>
            <a:ext uri="{FF2B5EF4-FFF2-40B4-BE49-F238E27FC236}">
              <a16:creationId xmlns:a16="http://schemas.microsoft.com/office/drawing/2014/main" id="{00000000-0008-0000-04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27" name="Text Box 15">
          <a:extLst>
            <a:ext uri="{FF2B5EF4-FFF2-40B4-BE49-F238E27FC236}">
              <a16:creationId xmlns:a16="http://schemas.microsoft.com/office/drawing/2014/main" id="{00000000-0008-0000-04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28" name="Text Box 15">
          <a:extLst>
            <a:ext uri="{FF2B5EF4-FFF2-40B4-BE49-F238E27FC236}">
              <a16:creationId xmlns:a16="http://schemas.microsoft.com/office/drawing/2014/main" id="{00000000-0008-0000-04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9" name="Text Box 15">
          <a:extLst>
            <a:ext uri="{FF2B5EF4-FFF2-40B4-BE49-F238E27FC236}">
              <a16:creationId xmlns:a16="http://schemas.microsoft.com/office/drawing/2014/main" id="{00000000-0008-0000-04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0" name="Text Box 16">
          <a:extLst>
            <a:ext uri="{FF2B5EF4-FFF2-40B4-BE49-F238E27FC236}">
              <a16:creationId xmlns:a16="http://schemas.microsoft.com/office/drawing/2014/main" id="{00000000-0008-0000-04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1" name="Text Box 17">
          <a:extLst>
            <a:ext uri="{FF2B5EF4-FFF2-40B4-BE49-F238E27FC236}">
              <a16:creationId xmlns:a16="http://schemas.microsoft.com/office/drawing/2014/main" id="{00000000-0008-0000-04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2" name="Text Box 18">
          <a:extLst>
            <a:ext uri="{FF2B5EF4-FFF2-40B4-BE49-F238E27FC236}">
              <a16:creationId xmlns:a16="http://schemas.microsoft.com/office/drawing/2014/main" id="{00000000-0008-0000-04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3" name="Text Box 19">
          <a:extLst>
            <a:ext uri="{FF2B5EF4-FFF2-40B4-BE49-F238E27FC236}">
              <a16:creationId xmlns:a16="http://schemas.microsoft.com/office/drawing/2014/main" id="{00000000-0008-0000-04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4" name="Text Box 16">
          <a:extLst>
            <a:ext uri="{FF2B5EF4-FFF2-40B4-BE49-F238E27FC236}">
              <a16:creationId xmlns:a16="http://schemas.microsoft.com/office/drawing/2014/main" id="{00000000-0008-0000-04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5" name="Text Box 17">
          <a:extLst>
            <a:ext uri="{FF2B5EF4-FFF2-40B4-BE49-F238E27FC236}">
              <a16:creationId xmlns:a16="http://schemas.microsoft.com/office/drawing/2014/main" id="{00000000-0008-0000-04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6" name="Text Box 18">
          <a:extLst>
            <a:ext uri="{FF2B5EF4-FFF2-40B4-BE49-F238E27FC236}">
              <a16:creationId xmlns:a16="http://schemas.microsoft.com/office/drawing/2014/main" id="{00000000-0008-0000-04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7" name="Text Box 19">
          <a:extLst>
            <a:ext uri="{FF2B5EF4-FFF2-40B4-BE49-F238E27FC236}">
              <a16:creationId xmlns:a16="http://schemas.microsoft.com/office/drawing/2014/main" id="{00000000-0008-0000-04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8" name="Text Box 16">
          <a:extLst>
            <a:ext uri="{FF2B5EF4-FFF2-40B4-BE49-F238E27FC236}">
              <a16:creationId xmlns:a16="http://schemas.microsoft.com/office/drawing/2014/main" id="{00000000-0008-0000-04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9" name="Text Box 17">
          <a:extLst>
            <a:ext uri="{FF2B5EF4-FFF2-40B4-BE49-F238E27FC236}">
              <a16:creationId xmlns:a16="http://schemas.microsoft.com/office/drawing/2014/main" id="{00000000-0008-0000-04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0" name="Text Box 18">
          <a:extLst>
            <a:ext uri="{FF2B5EF4-FFF2-40B4-BE49-F238E27FC236}">
              <a16:creationId xmlns:a16="http://schemas.microsoft.com/office/drawing/2014/main" id="{00000000-0008-0000-04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1" name="Text Box 19">
          <a:extLst>
            <a:ext uri="{FF2B5EF4-FFF2-40B4-BE49-F238E27FC236}">
              <a16:creationId xmlns:a16="http://schemas.microsoft.com/office/drawing/2014/main" id="{00000000-0008-0000-04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42" name="Text Box 15">
          <a:extLst>
            <a:ext uri="{FF2B5EF4-FFF2-40B4-BE49-F238E27FC236}">
              <a16:creationId xmlns:a16="http://schemas.microsoft.com/office/drawing/2014/main" id="{00000000-0008-0000-04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3" name="Text Box 16">
          <a:extLst>
            <a:ext uri="{FF2B5EF4-FFF2-40B4-BE49-F238E27FC236}">
              <a16:creationId xmlns:a16="http://schemas.microsoft.com/office/drawing/2014/main" id="{00000000-0008-0000-04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4" name="Text Box 17">
          <a:extLst>
            <a:ext uri="{FF2B5EF4-FFF2-40B4-BE49-F238E27FC236}">
              <a16:creationId xmlns:a16="http://schemas.microsoft.com/office/drawing/2014/main" id="{00000000-0008-0000-04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5" name="Text Box 18">
          <a:extLst>
            <a:ext uri="{FF2B5EF4-FFF2-40B4-BE49-F238E27FC236}">
              <a16:creationId xmlns:a16="http://schemas.microsoft.com/office/drawing/2014/main" id="{00000000-0008-0000-04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6" name="Text Box 19">
          <a:extLst>
            <a:ext uri="{FF2B5EF4-FFF2-40B4-BE49-F238E27FC236}">
              <a16:creationId xmlns:a16="http://schemas.microsoft.com/office/drawing/2014/main" id="{00000000-0008-0000-04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7" name="Text Box 16">
          <a:extLst>
            <a:ext uri="{FF2B5EF4-FFF2-40B4-BE49-F238E27FC236}">
              <a16:creationId xmlns:a16="http://schemas.microsoft.com/office/drawing/2014/main" id="{00000000-0008-0000-04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8" name="Text Box 17">
          <a:extLst>
            <a:ext uri="{FF2B5EF4-FFF2-40B4-BE49-F238E27FC236}">
              <a16:creationId xmlns:a16="http://schemas.microsoft.com/office/drawing/2014/main" id="{00000000-0008-0000-04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9" name="Text Box 18">
          <a:extLst>
            <a:ext uri="{FF2B5EF4-FFF2-40B4-BE49-F238E27FC236}">
              <a16:creationId xmlns:a16="http://schemas.microsoft.com/office/drawing/2014/main" id="{00000000-0008-0000-04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0" name="Text Box 16">
          <a:extLst>
            <a:ext uri="{FF2B5EF4-FFF2-40B4-BE49-F238E27FC236}">
              <a16:creationId xmlns:a16="http://schemas.microsoft.com/office/drawing/2014/main" id="{00000000-0008-0000-04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1" name="Text Box 17">
          <a:extLst>
            <a:ext uri="{FF2B5EF4-FFF2-40B4-BE49-F238E27FC236}">
              <a16:creationId xmlns:a16="http://schemas.microsoft.com/office/drawing/2014/main" id="{00000000-0008-0000-04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2" name="Text Box 18">
          <a:extLst>
            <a:ext uri="{FF2B5EF4-FFF2-40B4-BE49-F238E27FC236}">
              <a16:creationId xmlns:a16="http://schemas.microsoft.com/office/drawing/2014/main" id="{00000000-0008-0000-04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3" name="Text Box 19">
          <a:extLst>
            <a:ext uri="{FF2B5EF4-FFF2-40B4-BE49-F238E27FC236}">
              <a16:creationId xmlns:a16="http://schemas.microsoft.com/office/drawing/2014/main" id="{00000000-0008-0000-04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4" name="Text Box 16">
          <a:extLst>
            <a:ext uri="{FF2B5EF4-FFF2-40B4-BE49-F238E27FC236}">
              <a16:creationId xmlns:a16="http://schemas.microsoft.com/office/drawing/2014/main" id="{00000000-0008-0000-04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5" name="Text Box 17">
          <a:extLst>
            <a:ext uri="{FF2B5EF4-FFF2-40B4-BE49-F238E27FC236}">
              <a16:creationId xmlns:a16="http://schemas.microsoft.com/office/drawing/2014/main" id="{00000000-0008-0000-04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6" name="Text Box 18">
          <a:extLst>
            <a:ext uri="{FF2B5EF4-FFF2-40B4-BE49-F238E27FC236}">
              <a16:creationId xmlns:a16="http://schemas.microsoft.com/office/drawing/2014/main" id="{00000000-0008-0000-04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7" name="Text Box 19">
          <a:extLst>
            <a:ext uri="{FF2B5EF4-FFF2-40B4-BE49-F238E27FC236}">
              <a16:creationId xmlns:a16="http://schemas.microsoft.com/office/drawing/2014/main" id="{00000000-0008-0000-04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758" name="Text Box 15">
          <a:extLst>
            <a:ext uri="{FF2B5EF4-FFF2-40B4-BE49-F238E27FC236}">
              <a16:creationId xmlns:a16="http://schemas.microsoft.com/office/drawing/2014/main" id="{00000000-0008-0000-04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59" name="Text Box 15">
          <a:extLst>
            <a:ext uri="{FF2B5EF4-FFF2-40B4-BE49-F238E27FC236}">
              <a16:creationId xmlns:a16="http://schemas.microsoft.com/office/drawing/2014/main" id="{00000000-0008-0000-04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60" name="Text Box 15">
          <a:extLst>
            <a:ext uri="{FF2B5EF4-FFF2-40B4-BE49-F238E27FC236}">
              <a16:creationId xmlns:a16="http://schemas.microsoft.com/office/drawing/2014/main" id="{00000000-0008-0000-04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61" name="Text Box 15">
          <a:extLst>
            <a:ext uri="{FF2B5EF4-FFF2-40B4-BE49-F238E27FC236}">
              <a16:creationId xmlns:a16="http://schemas.microsoft.com/office/drawing/2014/main" id="{00000000-0008-0000-04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62" name="Text Box 15">
          <a:extLst>
            <a:ext uri="{FF2B5EF4-FFF2-40B4-BE49-F238E27FC236}">
              <a16:creationId xmlns:a16="http://schemas.microsoft.com/office/drawing/2014/main" id="{00000000-0008-0000-0400-0000B2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763" name="Text Box 15">
          <a:extLst>
            <a:ext uri="{FF2B5EF4-FFF2-40B4-BE49-F238E27FC236}">
              <a16:creationId xmlns:a16="http://schemas.microsoft.com/office/drawing/2014/main" id="{00000000-0008-0000-04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4" name="Text Box 16">
          <a:extLst>
            <a:ext uri="{FF2B5EF4-FFF2-40B4-BE49-F238E27FC236}">
              <a16:creationId xmlns:a16="http://schemas.microsoft.com/office/drawing/2014/main" id="{00000000-0008-0000-04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5" name="Text Box 17">
          <a:extLst>
            <a:ext uri="{FF2B5EF4-FFF2-40B4-BE49-F238E27FC236}">
              <a16:creationId xmlns:a16="http://schemas.microsoft.com/office/drawing/2014/main" id="{00000000-0008-0000-04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6" name="Text Box 18">
          <a:extLst>
            <a:ext uri="{FF2B5EF4-FFF2-40B4-BE49-F238E27FC236}">
              <a16:creationId xmlns:a16="http://schemas.microsoft.com/office/drawing/2014/main" id="{00000000-0008-0000-04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7" name="Text Box 19">
          <a:extLst>
            <a:ext uri="{FF2B5EF4-FFF2-40B4-BE49-F238E27FC236}">
              <a16:creationId xmlns:a16="http://schemas.microsoft.com/office/drawing/2014/main" id="{00000000-0008-0000-04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8" name="Text Box 16">
          <a:extLst>
            <a:ext uri="{FF2B5EF4-FFF2-40B4-BE49-F238E27FC236}">
              <a16:creationId xmlns:a16="http://schemas.microsoft.com/office/drawing/2014/main" id="{00000000-0008-0000-04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9" name="Text Box 17">
          <a:extLst>
            <a:ext uri="{FF2B5EF4-FFF2-40B4-BE49-F238E27FC236}">
              <a16:creationId xmlns:a16="http://schemas.microsoft.com/office/drawing/2014/main" id="{00000000-0008-0000-04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0" name="Text Box 18">
          <a:extLst>
            <a:ext uri="{FF2B5EF4-FFF2-40B4-BE49-F238E27FC236}">
              <a16:creationId xmlns:a16="http://schemas.microsoft.com/office/drawing/2014/main" id="{00000000-0008-0000-04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1" name="Text Box 19">
          <a:extLst>
            <a:ext uri="{FF2B5EF4-FFF2-40B4-BE49-F238E27FC236}">
              <a16:creationId xmlns:a16="http://schemas.microsoft.com/office/drawing/2014/main" id="{00000000-0008-0000-04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2" name="Text Box 16">
          <a:extLst>
            <a:ext uri="{FF2B5EF4-FFF2-40B4-BE49-F238E27FC236}">
              <a16:creationId xmlns:a16="http://schemas.microsoft.com/office/drawing/2014/main" id="{00000000-0008-0000-04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3" name="Text Box 17">
          <a:extLst>
            <a:ext uri="{FF2B5EF4-FFF2-40B4-BE49-F238E27FC236}">
              <a16:creationId xmlns:a16="http://schemas.microsoft.com/office/drawing/2014/main" id="{00000000-0008-0000-04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4" name="Text Box 18">
          <a:extLst>
            <a:ext uri="{FF2B5EF4-FFF2-40B4-BE49-F238E27FC236}">
              <a16:creationId xmlns:a16="http://schemas.microsoft.com/office/drawing/2014/main" id="{00000000-0008-0000-04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5" name="Text Box 19">
          <a:extLst>
            <a:ext uri="{FF2B5EF4-FFF2-40B4-BE49-F238E27FC236}">
              <a16:creationId xmlns:a16="http://schemas.microsoft.com/office/drawing/2014/main" id="{00000000-0008-0000-04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76" name="Text Box 15">
          <a:extLst>
            <a:ext uri="{FF2B5EF4-FFF2-40B4-BE49-F238E27FC236}">
              <a16:creationId xmlns:a16="http://schemas.microsoft.com/office/drawing/2014/main" id="{00000000-0008-0000-04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7" name="Text Box 16">
          <a:extLst>
            <a:ext uri="{FF2B5EF4-FFF2-40B4-BE49-F238E27FC236}">
              <a16:creationId xmlns:a16="http://schemas.microsoft.com/office/drawing/2014/main" id="{00000000-0008-0000-04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8" name="Text Box 17">
          <a:extLst>
            <a:ext uri="{FF2B5EF4-FFF2-40B4-BE49-F238E27FC236}">
              <a16:creationId xmlns:a16="http://schemas.microsoft.com/office/drawing/2014/main" id="{00000000-0008-0000-04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9" name="Text Box 18">
          <a:extLst>
            <a:ext uri="{FF2B5EF4-FFF2-40B4-BE49-F238E27FC236}">
              <a16:creationId xmlns:a16="http://schemas.microsoft.com/office/drawing/2014/main" id="{00000000-0008-0000-04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80" name="Text Box 19">
          <a:extLst>
            <a:ext uri="{FF2B5EF4-FFF2-40B4-BE49-F238E27FC236}">
              <a16:creationId xmlns:a16="http://schemas.microsoft.com/office/drawing/2014/main" id="{00000000-0008-0000-04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781" name="Text Box 15">
          <a:extLst>
            <a:ext uri="{FF2B5EF4-FFF2-40B4-BE49-F238E27FC236}">
              <a16:creationId xmlns:a16="http://schemas.microsoft.com/office/drawing/2014/main" id="{00000000-0008-0000-04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2" name="Text Box 16">
          <a:extLst>
            <a:ext uri="{FF2B5EF4-FFF2-40B4-BE49-F238E27FC236}">
              <a16:creationId xmlns:a16="http://schemas.microsoft.com/office/drawing/2014/main" id="{00000000-0008-0000-04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3" name="Text Box 17">
          <a:extLst>
            <a:ext uri="{FF2B5EF4-FFF2-40B4-BE49-F238E27FC236}">
              <a16:creationId xmlns:a16="http://schemas.microsoft.com/office/drawing/2014/main" id="{00000000-0008-0000-04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4" name="Text Box 18">
          <a:extLst>
            <a:ext uri="{FF2B5EF4-FFF2-40B4-BE49-F238E27FC236}">
              <a16:creationId xmlns:a16="http://schemas.microsoft.com/office/drawing/2014/main" id="{00000000-0008-0000-04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5" name="Text Box 16">
          <a:extLst>
            <a:ext uri="{FF2B5EF4-FFF2-40B4-BE49-F238E27FC236}">
              <a16:creationId xmlns:a16="http://schemas.microsoft.com/office/drawing/2014/main" id="{00000000-0008-0000-04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6" name="Text Box 17">
          <a:extLst>
            <a:ext uri="{FF2B5EF4-FFF2-40B4-BE49-F238E27FC236}">
              <a16:creationId xmlns:a16="http://schemas.microsoft.com/office/drawing/2014/main" id="{00000000-0008-0000-04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7" name="Text Box 18">
          <a:extLst>
            <a:ext uri="{FF2B5EF4-FFF2-40B4-BE49-F238E27FC236}">
              <a16:creationId xmlns:a16="http://schemas.microsoft.com/office/drawing/2014/main" id="{00000000-0008-0000-04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8" name="Text Box 19">
          <a:extLst>
            <a:ext uri="{FF2B5EF4-FFF2-40B4-BE49-F238E27FC236}">
              <a16:creationId xmlns:a16="http://schemas.microsoft.com/office/drawing/2014/main" id="{00000000-0008-0000-04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9" name="Text Box 16">
          <a:extLst>
            <a:ext uri="{FF2B5EF4-FFF2-40B4-BE49-F238E27FC236}">
              <a16:creationId xmlns:a16="http://schemas.microsoft.com/office/drawing/2014/main" id="{00000000-0008-0000-04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0" name="Text Box 17">
          <a:extLst>
            <a:ext uri="{FF2B5EF4-FFF2-40B4-BE49-F238E27FC236}">
              <a16:creationId xmlns:a16="http://schemas.microsoft.com/office/drawing/2014/main" id="{00000000-0008-0000-04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1" name="Text Box 18">
          <a:extLst>
            <a:ext uri="{FF2B5EF4-FFF2-40B4-BE49-F238E27FC236}">
              <a16:creationId xmlns:a16="http://schemas.microsoft.com/office/drawing/2014/main" id="{00000000-0008-0000-04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92" name="Text Box 15">
          <a:extLst>
            <a:ext uri="{FF2B5EF4-FFF2-40B4-BE49-F238E27FC236}">
              <a16:creationId xmlns:a16="http://schemas.microsoft.com/office/drawing/2014/main" id="{00000000-0008-0000-04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3" name="Text Box 16">
          <a:extLst>
            <a:ext uri="{FF2B5EF4-FFF2-40B4-BE49-F238E27FC236}">
              <a16:creationId xmlns:a16="http://schemas.microsoft.com/office/drawing/2014/main" id="{00000000-0008-0000-04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4" name="Text Box 17">
          <a:extLst>
            <a:ext uri="{FF2B5EF4-FFF2-40B4-BE49-F238E27FC236}">
              <a16:creationId xmlns:a16="http://schemas.microsoft.com/office/drawing/2014/main" id="{00000000-0008-0000-04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5" name="Text Box 18">
          <a:extLst>
            <a:ext uri="{FF2B5EF4-FFF2-40B4-BE49-F238E27FC236}">
              <a16:creationId xmlns:a16="http://schemas.microsoft.com/office/drawing/2014/main" id="{00000000-0008-0000-04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6" name="Text Box 19">
          <a:extLst>
            <a:ext uri="{FF2B5EF4-FFF2-40B4-BE49-F238E27FC236}">
              <a16:creationId xmlns:a16="http://schemas.microsoft.com/office/drawing/2014/main" id="{00000000-0008-0000-04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7" name="Text Box 16">
          <a:extLst>
            <a:ext uri="{FF2B5EF4-FFF2-40B4-BE49-F238E27FC236}">
              <a16:creationId xmlns:a16="http://schemas.microsoft.com/office/drawing/2014/main" id="{00000000-0008-0000-04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8" name="Text Box 17">
          <a:extLst>
            <a:ext uri="{FF2B5EF4-FFF2-40B4-BE49-F238E27FC236}">
              <a16:creationId xmlns:a16="http://schemas.microsoft.com/office/drawing/2014/main" id="{00000000-0008-0000-04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9" name="Text Box 18">
          <a:extLst>
            <a:ext uri="{FF2B5EF4-FFF2-40B4-BE49-F238E27FC236}">
              <a16:creationId xmlns:a16="http://schemas.microsoft.com/office/drawing/2014/main" id="{00000000-0008-0000-04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00" name="Text Box 19">
          <a:extLst>
            <a:ext uri="{FF2B5EF4-FFF2-40B4-BE49-F238E27FC236}">
              <a16:creationId xmlns:a16="http://schemas.microsoft.com/office/drawing/2014/main" id="{00000000-0008-0000-04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1" name="Text Box 16">
          <a:extLst>
            <a:ext uri="{FF2B5EF4-FFF2-40B4-BE49-F238E27FC236}">
              <a16:creationId xmlns:a16="http://schemas.microsoft.com/office/drawing/2014/main" id="{00000000-0008-0000-04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2" name="Text Box 17">
          <a:extLst>
            <a:ext uri="{FF2B5EF4-FFF2-40B4-BE49-F238E27FC236}">
              <a16:creationId xmlns:a16="http://schemas.microsoft.com/office/drawing/2014/main" id="{00000000-0008-0000-04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3" name="Text Box 18">
          <a:extLst>
            <a:ext uri="{FF2B5EF4-FFF2-40B4-BE49-F238E27FC236}">
              <a16:creationId xmlns:a16="http://schemas.microsoft.com/office/drawing/2014/main" id="{00000000-0008-0000-04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4" name="Text Box 19">
          <a:extLst>
            <a:ext uri="{FF2B5EF4-FFF2-40B4-BE49-F238E27FC236}">
              <a16:creationId xmlns:a16="http://schemas.microsoft.com/office/drawing/2014/main" id="{00000000-0008-0000-04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805" name="Text Box 15">
          <a:extLst>
            <a:ext uri="{FF2B5EF4-FFF2-40B4-BE49-F238E27FC236}">
              <a16:creationId xmlns:a16="http://schemas.microsoft.com/office/drawing/2014/main" id="{00000000-0008-0000-04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6" name="Text Box 16">
          <a:extLst>
            <a:ext uri="{FF2B5EF4-FFF2-40B4-BE49-F238E27FC236}">
              <a16:creationId xmlns:a16="http://schemas.microsoft.com/office/drawing/2014/main" id="{00000000-0008-0000-04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7" name="Text Box 17">
          <a:extLst>
            <a:ext uri="{FF2B5EF4-FFF2-40B4-BE49-F238E27FC236}">
              <a16:creationId xmlns:a16="http://schemas.microsoft.com/office/drawing/2014/main" id="{00000000-0008-0000-04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8" name="Text Box 18">
          <a:extLst>
            <a:ext uri="{FF2B5EF4-FFF2-40B4-BE49-F238E27FC236}">
              <a16:creationId xmlns:a16="http://schemas.microsoft.com/office/drawing/2014/main" id="{00000000-0008-0000-04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9" name="Text Box 19">
          <a:extLst>
            <a:ext uri="{FF2B5EF4-FFF2-40B4-BE49-F238E27FC236}">
              <a16:creationId xmlns:a16="http://schemas.microsoft.com/office/drawing/2014/main" id="{00000000-0008-0000-04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0" name="Text Box 16">
          <a:extLst>
            <a:ext uri="{FF2B5EF4-FFF2-40B4-BE49-F238E27FC236}">
              <a16:creationId xmlns:a16="http://schemas.microsoft.com/office/drawing/2014/main" id="{00000000-0008-0000-04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1" name="Text Box 17">
          <a:extLst>
            <a:ext uri="{FF2B5EF4-FFF2-40B4-BE49-F238E27FC236}">
              <a16:creationId xmlns:a16="http://schemas.microsoft.com/office/drawing/2014/main" id="{00000000-0008-0000-04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812" name="Text Box 18">
          <a:extLst>
            <a:ext uri="{FF2B5EF4-FFF2-40B4-BE49-F238E27FC236}">
              <a16:creationId xmlns:a16="http://schemas.microsoft.com/office/drawing/2014/main" id="{00000000-0008-0000-04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3" name="Text Box 16">
          <a:extLst>
            <a:ext uri="{FF2B5EF4-FFF2-40B4-BE49-F238E27FC236}">
              <a16:creationId xmlns:a16="http://schemas.microsoft.com/office/drawing/2014/main" id="{00000000-0008-0000-04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4" name="Text Box 17">
          <a:extLst>
            <a:ext uri="{FF2B5EF4-FFF2-40B4-BE49-F238E27FC236}">
              <a16:creationId xmlns:a16="http://schemas.microsoft.com/office/drawing/2014/main" id="{00000000-0008-0000-04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5" name="Text Box 18">
          <a:extLst>
            <a:ext uri="{FF2B5EF4-FFF2-40B4-BE49-F238E27FC236}">
              <a16:creationId xmlns:a16="http://schemas.microsoft.com/office/drawing/2014/main" id="{00000000-0008-0000-04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6" name="Text Box 19">
          <a:extLst>
            <a:ext uri="{FF2B5EF4-FFF2-40B4-BE49-F238E27FC236}">
              <a16:creationId xmlns:a16="http://schemas.microsoft.com/office/drawing/2014/main" id="{00000000-0008-0000-04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7" name="Text Box 16">
          <a:extLst>
            <a:ext uri="{FF2B5EF4-FFF2-40B4-BE49-F238E27FC236}">
              <a16:creationId xmlns:a16="http://schemas.microsoft.com/office/drawing/2014/main" id="{00000000-0008-0000-04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818" name="Text Box 15">
          <a:extLst>
            <a:ext uri="{FF2B5EF4-FFF2-40B4-BE49-F238E27FC236}">
              <a16:creationId xmlns:a16="http://schemas.microsoft.com/office/drawing/2014/main" id="{00000000-0008-0000-04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9" name="Text Box 16">
          <a:extLst>
            <a:ext uri="{FF2B5EF4-FFF2-40B4-BE49-F238E27FC236}">
              <a16:creationId xmlns:a16="http://schemas.microsoft.com/office/drawing/2014/main" id="{00000000-0008-0000-0400-0000EB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0" name="Text Box 17">
          <a:extLst>
            <a:ext uri="{FF2B5EF4-FFF2-40B4-BE49-F238E27FC236}">
              <a16:creationId xmlns:a16="http://schemas.microsoft.com/office/drawing/2014/main" id="{00000000-0008-0000-0400-0000EC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1" name="Text Box 18">
          <a:extLst>
            <a:ext uri="{FF2B5EF4-FFF2-40B4-BE49-F238E27FC236}">
              <a16:creationId xmlns:a16="http://schemas.microsoft.com/office/drawing/2014/main" id="{00000000-0008-0000-0400-0000ED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2" name="Text Box 19">
          <a:extLst>
            <a:ext uri="{FF2B5EF4-FFF2-40B4-BE49-F238E27FC236}">
              <a16:creationId xmlns:a16="http://schemas.microsoft.com/office/drawing/2014/main" id="{00000000-0008-0000-0400-0000EE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3" name="Text Box 16">
          <a:extLst>
            <a:ext uri="{FF2B5EF4-FFF2-40B4-BE49-F238E27FC236}">
              <a16:creationId xmlns:a16="http://schemas.microsoft.com/office/drawing/2014/main" id="{00000000-0008-0000-0400-0000EF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4" name="Text Box 17">
          <a:extLst>
            <a:ext uri="{FF2B5EF4-FFF2-40B4-BE49-F238E27FC236}">
              <a16:creationId xmlns:a16="http://schemas.microsoft.com/office/drawing/2014/main" id="{00000000-0008-0000-0400-0000F0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5" name="Text Box 18">
          <a:extLst>
            <a:ext uri="{FF2B5EF4-FFF2-40B4-BE49-F238E27FC236}">
              <a16:creationId xmlns:a16="http://schemas.microsoft.com/office/drawing/2014/main" id="{00000000-0008-0000-0400-0000F1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26" name="Text Box 19">
          <a:extLst>
            <a:ext uri="{FF2B5EF4-FFF2-40B4-BE49-F238E27FC236}">
              <a16:creationId xmlns:a16="http://schemas.microsoft.com/office/drawing/2014/main" id="{00000000-0008-0000-0400-0000F20E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7" name="Text Box 16">
          <a:extLst>
            <a:ext uri="{FF2B5EF4-FFF2-40B4-BE49-F238E27FC236}">
              <a16:creationId xmlns:a16="http://schemas.microsoft.com/office/drawing/2014/main" id="{00000000-0008-0000-0400-0000F3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8" name="Text Box 17">
          <a:extLst>
            <a:ext uri="{FF2B5EF4-FFF2-40B4-BE49-F238E27FC236}">
              <a16:creationId xmlns:a16="http://schemas.microsoft.com/office/drawing/2014/main" id="{00000000-0008-0000-0400-0000F4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29" name="Text Box 18">
          <a:extLst>
            <a:ext uri="{FF2B5EF4-FFF2-40B4-BE49-F238E27FC236}">
              <a16:creationId xmlns:a16="http://schemas.microsoft.com/office/drawing/2014/main" id="{00000000-0008-0000-0400-0000F5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0" name="Text Box 19">
          <a:extLst>
            <a:ext uri="{FF2B5EF4-FFF2-40B4-BE49-F238E27FC236}">
              <a16:creationId xmlns:a16="http://schemas.microsoft.com/office/drawing/2014/main" id="{00000000-0008-0000-0400-0000F6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1" name="Text Box 16">
          <a:extLst>
            <a:ext uri="{FF2B5EF4-FFF2-40B4-BE49-F238E27FC236}">
              <a16:creationId xmlns:a16="http://schemas.microsoft.com/office/drawing/2014/main" id="{00000000-0008-0000-0400-0000F7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2" name="Text Box 17">
          <a:extLst>
            <a:ext uri="{FF2B5EF4-FFF2-40B4-BE49-F238E27FC236}">
              <a16:creationId xmlns:a16="http://schemas.microsoft.com/office/drawing/2014/main" id="{00000000-0008-0000-0400-0000F8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3" name="Text Box 18">
          <a:extLst>
            <a:ext uri="{FF2B5EF4-FFF2-40B4-BE49-F238E27FC236}">
              <a16:creationId xmlns:a16="http://schemas.microsoft.com/office/drawing/2014/main" id="{00000000-0008-0000-0400-0000F9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34" name="Text Box 19">
          <a:extLst>
            <a:ext uri="{FF2B5EF4-FFF2-40B4-BE49-F238E27FC236}">
              <a16:creationId xmlns:a16="http://schemas.microsoft.com/office/drawing/2014/main" id="{00000000-0008-0000-0400-0000FA0E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5" name="Text Box 16">
          <a:extLst>
            <a:ext uri="{FF2B5EF4-FFF2-40B4-BE49-F238E27FC236}">
              <a16:creationId xmlns:a16="http://schemas.microsoft.com/office/drawing/2014/main" id="{00000000-0008-0000-0400-0000FB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6" name="Text Box 17">
          <a:extLst>
            <a:ext uri="{FF2B5EF4-FFF2-40B4-BE49-F238E27FC236}">
              <a16:creationId xmlns:a16="http://schemas.microsoft.com/office/drawing/2014/main" id="{00000000-0008-0000-0400-0000FC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7" name="Text Box 18">
          <a:extLst>
            <a:ext uri="{FF2B5EF4-FFF2-40B4-BE49-F238E27FC236}">
              <a16:creationId xmlns:a16="http://schemas.microsoft.com/office/drawing/2014/main" id="{00000000-0008-0000-0400-0000FD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8" name="Text Box 19">
          <a:extLst>
            <a:ext uri="{FF2B5EF4-FFF2-40B4-BE49-F238E27FC236}">
              <a16:creationId xmlns:a16="http://schemas.microsoft.com/office/drawing/2014/main" id="{00000000-0008-0000-0400-0000FE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39" name="Text Box 16">
          <a:extLst>
            <a:ext uri="{FF2B5EF4-FFF2-40B4-BE49-F238E27FC236}">
              <a16:creationId xmlns:a16="http://schemas.microsoft.com/office/drawing/2014/main" id="{00000000-0008-0000-0400-0000FF0E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0" name="Text Box 17">
          <a:extLst>
            <a:ext uri="{FF2B5EF4-FFF2-40B4-BE49-F238E27FC236}">
              <a16:creationId xmlns:a16="http://schemas.microsoft.com/office/drawing/2014/main" id="{00000000-0008-0000-0400-000000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1" name="Text Box 18">
          <a:extLst>
            <a:ext uri="{FF2B5EF4-FFF2-40B4-BE49-F238E27FC236}">
              <a16:creationId xmlns:a16="http://schemas.microsoft.com/office/drawing/2014/main" id="{00000000-0008-0000-0400-000001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842" name="Text Box 19">
          <a:extLst>
            <a:ext uri="{FF2B5EF4-FFF2-40B4-BE49-F238E27FC236}">
              <a16:creationId xmlns:a16="http://schemas.microsoft.com/office/drawing/2014/main" id="{00000000-0008-0000-0400-000002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3" name="Text Box 16">
          <a:extLst>
            <a:ext uri="{FF2B5EF4-FFF2-40B4-BE49-F238E27FC236}">
              <a16:creationId xmlns:a16="http://schemas.microsoft.com/office/drawing/2014/main" id="{00000000-0008-0000-0400-000003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4" name="Text Box 17">
          <a:extLst>
            <a:ext uri="{FF2B5EF4-FFF2-40B4-BE49-F238E27FC236}">
              <a16:creationId xmlns:a16="http://schemas.microsoft.com/office/drawing/2014/main" id="{00000000-0008-0000-0400-000004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5" name="Text Box 18">
          <a:extLst>
            <a:ext uri="{FF2B5EF4-FFF2-40B4-BE49-F238E27FC236}">
              <a16:creationId xmlns:a16="http://schemas.microsoft.com/office/drawing/2014/main" id="{00000000-0008-0000-0400-000005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6" name="Text Box 19">
          <a:extLst>
            <a:ext uri="{FF2B5EF4-FFF2-40B4-BE49-F238E27FC236}">
              <a16:creationId xmlns:a16="http://schemas.microsoft.com/office/drawing/2014/main" id="{00000000-0008-0000-0400-000006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7" name="Text Box 16">
          <a:extLst>
            <a:ext uri="{FF2B5EF4-FFF2-40B4-BE49-F238E27FC236}">
              <a16:creationId xmlns:a16="http://schemas.microsoft.com/office/drawing/2014/main" id="{00000000-0008-0000-0400-000007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8" name="Text Box 17">
          <a:extLst>
            <a:ext uri="{FF2B5EF4-FFF2-40B4-BE49-F238E27FC236}">
              <a16:creationId xmlns:a16="http://schemas.microsoft.com/office/drawing/2014/main" id="{00000000-0008-0000-0400-000008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49" name="Text Box 18">
          <a:extLst>
            <a:ext uri="{FF2B5EF4-FFF2-40B4-BE49-F238E27FC236}">
              <a16:creationId xmlns:a16="http://schemas.microsoft.com/office/drawing/2014/main" id="{00000000-0008-0000-0400-000009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850" name="Text Box 19">
          <a:extLst>
            <a:ext uri="{FF2B5EF4-FFF2-40B4-BE49-F238E27FC236}">
              <a16:creationId xmlns:a16="http://schemas.microsoft.com/office/drawing/2014/main" id="{00000000-0008-0000-0400-00000A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1" name="Text Box 16">
          <a:extLst>
            <a:ext uri="{FF2B5EF4-FFF2-40B4-BE49-F238E27FC236}">
              <a16:creationId xmlns:a16="http://schemas.microsoft.com/office/drawing/2014/main" id="{00000000-0008-0000-0400-00000B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2" name="Text Box 17">
          <a:extLst>
            <a:ext uri="{FF2B5EF4-FFF2-40B4-BE49-F238E27FC236}">
              <a16:creationId xmlns:a16="http://schemas.microsoft.com/office/drawing/2014/main" id="{00000000-0008-0000-0400-00000C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3" name="Text Box 18">
          <a:extLst>
            <a:ext uri="{FF2B5EF4-FFF2-40B4-BE49-F238E27FC236}">
              <a16:creationId xmlns:a16="http://schemas.microsoft.com/office/drawing/2014/main" id="{00000000-0008-0000-0400-00000D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4" name="Text Box 19">
          <a:extLst>
            <a:ext uri="{FF2B5EF4-FFF2-40B4-BE49-F238E27FC236}">
              <a16:creationId xmlns:a16="http://schemas.microsoft.com/office/drawing/2014/main" id="{00000000-0008-0000-0400-00000E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5" name="Text Box 16">
          <a:extLst>
            <a:ext uri="{FF2B5EF4-FFF2-40B4-BE49-F238E27FC236}">
              <a16:creationId xmlns:a16="http://schemas.microsoft.com/office/drawing/2014/main" id="{00000000-0008-0000-0400-00000F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6" name="Text Box 17">
          <a:extLst>
            <a:ext uri="{FF2B5EF4-FFF2-40B4-BE49-F238E27FC236}">
              <a16:creationId xmlns:a16="http://schemas.microsoft.com/office/drawing/2014/main" id="{00000000-0008-0000-0400-000010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7" name="Text Box 18">
          <a:extLst>
            <a:ext uri="{FF2B5EF4-FFF2-40B4-BE49-F238E27FC236}">
              <a16:creationId xmlns:a16="http://schemas.microsoft.com/office/drawing/2014/main" id="{00000000-0008-0000-0400-000011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858" name="Text Box 19">
          <a:extLst>
            <a:ext uri="{FF2B5EF4-FFF2-40B4-BE49-F238E27FC236}">
              <a16:creationId xmlns:a16="http://schemas.microsoft.com/office/drawing/2014/main" id="{00000000-0008-0000-0400-000012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59" name="Text Box 16">
          <a:extLst>
            <a:ext uri="{FF2B5EF4-FFF2-40B4-BE49-F238E27FC236}">
              <a16:creationId xmlns:a16="http://schemas.microsoft.com/office/drawing/2014/main" id="{00000000-0008-0000-0400-000013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0" name="Text Box 17">
          <a:extLst>
            <a:ext uri="{FF2B5EF4-FFF2-40B4-BE49-F238E27FC236}">
              <a16:creationId xmlns:a16="http://schemas.microsoft.com/office/drawing/2014/main" id="{00000000-0008-0000-0400-000014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1" name="Text Box 18">
          <a:extLst>
            <a:ext uri="{FF2B5EF4-FFF2-40B4-BE49-F238E27FC236}">
              <a16:creationId xmlns:a16="http://schemas.microsoft.com/office/drawing/2014/main" id="{00000000-0008-0000-0400-000015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2" name="Text Box 19">
          <a:extLst>
            <a:ext uri="{FF2B5EF4-FFF2-40B4-BE49-F238E27FC236}">
              <a16:creationId xmlns:a16="http://schemas.microsoft.com/office/drawing/2014/main" id="{00000000-0008-0000-0400-000016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3" name="Text Box 16">
          <a:extLst>
            <a:ext uri="{FF2B5EF4-FFF2-40B4-BE49-F238E27FC236}">
              <a16:creationId xmlns:a16="http://schemas.microsoft.com/office/drawing/2014/main" id="{00000000-0008-0000-0400-00001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4" name="Text Box 17">
          <a:extLst>
            <a:ext uri="{FF2B5EF4-FFF2-40B4-BE49-F238E27FC236}">
              <a16:creationId xmlns:a16="http://schemas.microsoft.com/office/drawing/2014/main" id="{00000000-0008-0000-0400-00001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5" name="Text Box 18">
          <a:extLst>
            <a:ext uri="{FF2B5EF4-FFF2-40B4-BE49-F238E27FC236}">
              <a16:creationId xmlns:a16="http://schemas.microsoft.com/office/drawing/2014/main" id="{00000000-0008-0000-0400-00001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866" name="Text Box 19">
          <a:extLst>
            <a:ext uri="{FF2B5EF4-FFF2-40B4-BE49-F238E27FC236}">
              <a16:creationId xmlns:a16="http://schemas.microsoft.com/office/drawing/2014/main" id="{00000000-0008-0000-0400-00001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7" name="Text Box 16">
          <a:extLst>
            <a:ext uri="{FF2B5EF4-FFF2-40B4-BE49-F238E27FC236}">
              <a16:creationId xmlns:a16="http://schemas.microsoft.com/office/drawing/2014/main" id="{00000000-0008-0000-0400-00001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8" name="Text Box 17">
          <a:extLst>
            <a:ext uri="{FF2B5EF4-FFF2-40B4-BE49-F238E27FC236}">
              <a16:creationId xmlns:a16="http://schemas.microsoft.com/office/drawing/2014/main" id="{00000000-0008-0000-0400-00001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69" name="Text Box 18">
          <a:extLst>
            <a:ext uri="{FF2B5EF4-FFF2-40B4-BE49-F238E27FC236}">
              <a16:creationId xmlns:a16="http://schemas.microsoft.com/office/drawing/2014/main" id="{00000000-0008-0000-0400-00001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0" name="Text Box 19">
          <a:extLst>
            <a:ext uri="{FF2B5EF4-FFF2-40B4-BE49-F238E27FC236}">
              <a16:creationId xmlns:a16="http://schemas.microsoft.com/office/drawing/2014/main" id="{00000000-0008-0000-0400-00001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1" name="Text Box 16">
          <a:extLst>
            <a:ext uri="{FF2B5EF4-FFF2-40B4-BE49-F238E27FC236}">
              <a16:creationId xmlns:a16="http://schemas.microsoft.com/office/drawing/2014/main" id="{00000000-0008-0000-0400-00001F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2" name="Text Box 17">
          <a:extLst>
            <a:ext uri="{FF2B5EF4-FFF2-40B4-BE49-F238E27FC236}">
              <a16:creationId xmlns:a16="http://schemas.microsoft.com/office/drawing/2014/main" id="{00000000-0008-0000-0400-000020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3" name="Text Box 18">
          <a:extLst>
            <a:ext uri="{FF2B5EF4-FFF2-40B4-BE49-F238E27FC236}">
              <a16:creationId xmlns:a16="http://schemas.microsoft.com/office/drawing/2014/main" id="{00000000-0008-0000-0400-000021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874" name="Text Box 19">
          <a:extLst>
            <a:ext uri="{FF2B5EF4-FFF2-40B4-BE49-F238E27FC236}">
              <a16:creationId xmlns:a16="http://schemas.microsoft.com/office/drawing/2014/main" id="{00000000-0008-0000-0400-000022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5" name="Text Box 16">
          <a:extLst>
            <a:ext uri="{FF2B5EF4-FFF2-40B4-BE49-F238E27FC236}">
              <a16:creationId xmlns:a16="http://schemas.microsoft.com/office/drawing/2014/main" id="{00000000-0008-0000-0400-000023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6" name="Text Box 17">
          <a:extLst>
            <a:ext uri="{FF2B5EF4-FFF2-40B4-BE49-F238E27FC236}">
              <a16:creationId xmlns:a16="http://schemas.microsoft.com/office/drawing/2014/main" id="{00000000-0008-0000-0400-000024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7" name="Text Box 18">
          <a:extLst>
            <a:ext uri="{FF2B5EF4-FFF2-40B4-BE49-F238E27FC236}">
              <a16:creationId xmlns:a16="http://schemas.microsoft.com/office/drawing/2014/main" id="{00000000-0008-0000-0400-000025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8" name="Text Box 19">
          <a:extLst>
            <a:ext uri="{FF2B5EF4-FFF2-40B4-BE49-F238E27FC236}">
              <a16:creationId xmlns:a16="http://schemas.microsoft.com/office/drawing/2014/main" id="{00000000-0008-0000-0400-000026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79" name="Text Box 16">
          <a:extLst>
            <a:ext uri="{FF2B5EF4-FFF2-40B4-BE49-F238E27FC236}">
              <a16:creationId xmlns:a16="http://schemas.microsoft.com/office/drawing/2014/main" id="{00000000-0008-0000-0400-000027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0" name="Text Box 17">
          <a:extLst>
            <a:ext uri="{FF2B5EF4-FFF2-40B4-BE49-F238E27FC236}">
              <a16:creationId xmlns:a16="http://schemas.microsoft.com/office/drawing/2014/main" id="{00000000-0008-0000-0400-000028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1" name="Text Box 18">
          <a:extLst>
            <a:ext uri="{FF2B5EF4-FFF2-40B4-BE49-F238E27FC236}">
              <a16:creationId xmlns:a16="http://schemas.microsoft.com/office/drawing/2014/main" id="{00000000-0008-0000-0400-000029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2" name="Text Box 19">
          <a:extLst>
            <a:ext uri="{FF2B5EF4-FFF2-40B4-BE49-F238E27FC236}">
              <a16:creationId xmlns:a16="http://schemas.microsoft.com/office/drawing/2014/main" id="{00000000-0008-0000-0400-00002A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3" name="Text Box 16">
          <a:extLst>
            <a:ext uri="{FF2B5EF4-FFF2-40B4-BE49-F238E27FC236}">
              <a16:creationId xmlns:a16="http://schemas.microsoft.com/office/drawing/2014/main" id="{00000000-0008-0000-0400-00002B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4" name="Text Box 17">
          <a:extLst>
            <a:ext uri="{FF2B5EF4-FFF2-40B4-BE49-F238E27FC236}">
              <a16:creationId xmlns:a16="http://schemas.microsoft.com/office/drawing/2014/main" id="{00000000-0008-0000-0400-00002C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5" name="Text Box 18">
          <a:extLst>
            <a:ext uri="{FF2B5EF4-FFF2-40B4-BE49-F238E27FC236}">
              <a16:creationId xmlns:a16="http://schemas.microsoft.com/office/drawing/2014/main" id="{00000000-0008-0000-0400-00002D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6" name="Text Box 19">
          <a:extLst>
            <a:ext uri="{FF2B5EF4-FFF2-40B4-BE49-F238E27FC236}">
              <a16:creationId xmlns:a16="http://schemas.microsoft.com/office/drawing/2014/main" id="{00000000-0008-0000-0400-00002E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7" name="Text Box 16">
          <a:extLst>
            <a:ext uri="{FF2B5EF4-FFF2-40B4-BE49-F238E27FC236}">
              <a16:creationId xmlns:a16="http://schemas.microsoft.com/office/drawing/2014/main" id="{00000000-0008-0000-0400-00002F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8" name="Text Box 17">
          <a:extLst>
            <a:ext uri="{FF2B5EF4-FFF2-40B4-BE49-F238E27FC236}">
              <a16:creationId xmlns:a16="http://schemas.microsoft.com/office/drawing/2014/main" id="{00000000-0008-0000-0400-000030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89" name="Text Box 18">
          <a:extLst>
            <a:ext uri="{FF2B5EF4-FFF2-40B4-BE49-F238E27FC236}">
              <a16:creationId xmlns:a16="http://schemas.microsoft.com/office/drawing/2014/main" id="{00000000-0008-0000-0400-000031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0" name="Text Box 16">
          <a:extLst>
            <a:ext uri="{FF2B5EF4-FFF2-40B4-BE49-F238E27FC236}">
              <a16:creationId xmlns:a16="http://schemas.microsoft.com/office/drawing/2014/main" id="{00000000-0008-0000-0400-000032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1" name="Text Box 17">
          <a:extLst>
            <a:ext uri="{FF2B5EF4-FFF2-40B4-BE49-F238E27FC236}">
              <a16:creationId xmlns:a16="http://schemas.microsoft.com/office/drawing/2014/main" id="{00000000-0008-0000-0400-000033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2" name="Text Box 18">
          <a:extLst>
            <a:ext uri="{FF2B5EF4-FFF2-40B4-BE49-F238E27FC236}">
              <a16:creationId xmlns:a16="http://schemas.microsoft.com/office/drawing/2014/main" id="{00000000-0008-0000-0400-000034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3" name="Text Box 19">
          <a:extLst>
            <a:ext uri="{FF2B5EF4-FFF2-40B4-BE49-F238E27FC236}">
              <a16:creationId xmlns:a16="http://schemas.microsoft.com/office/drawing/2014/main" id="{00000000-0008-0000-0400-000035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94" name="Text Box 16">
          <a:extLst>
            <a:ext uri="{FF2B5EF4-FFF2-40B4-BE49-F238E27FC236}">
              <a16:creationId xmlns:a16="http://schemas.microsoft.com/office/drawing/2014/main" id="{00000000-0008-0000-0400-0000360F0000}"/>
            </a:ext>
          </a:extLst>
        </xdr:cNvPr>
        <xdr:cNvSpPr txBox="1">
          <a:spLocks noChangeArrowheads="1"/>
        </xdr:cNvSpPr>
      </xdr:nvSpPr>
      <xdr:spPr bwMode="auto">
        <a:xfrm>
          <a:off x="14728825" y="10934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5" name="Text Box 16">
          <a:extLst>
            <a:ext uri="{FF2B5EF4-FFF2-40B4-BE49-F238E27FC236}">
              <a16:creationId xmlns:a16="http://schemas.microsoft.com/office/drawing/2014/main" id="{00000000-0008-0000-0400-000037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6" name="Text Box 17">
          <a:extLst>
            <a:ext uri="{FF2B5EF4-FFF2-40B4-BE49-F238E27FC236}">
              <a16:creationId xmlns:a16="http://schemas.microsoft.com/office/drawing/2014/main" id="{00000000-0008-0000-0400-000038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7" name="Text Box 18">
          <a:extLst>
            <a:ext uri="{FF2B5EF4-FFF2-40B4-BE49-F238E27FC236}">
              <a16:creationId xmlns:a16="http://schemas.microsoft.com/office/drawing/2014/main" id="{00000000-0008-0000-0400-000039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8" name="Text Box 19">
          <a:extLst>
            <a:ext uri="{FF2B5EF4-FFF2-40B4-BE49-F238E27FC236}">
              <a16:creationId xmlns:a16="http://schemas.microsoft.com/office/drawing/2014/main" id="{00000000-0008-0000-0400-00003A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899" name="Text Box 16">
          <a:extLst>
            <a:ext uri="{FF2B5EF4-FFF2-40B4-BE49-F238E27FC236}">
              <a16:creationId xmlns:a16="http://schemas.microsoft.com/office/drawing/2014/main" id="{00000000-0008-0000-0400-00003B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0" name="Text Box 17">
          <a:extLst>
            <a:ext uri="{FF2B5EF4-FFF2-40B4-BE49-F238E27FC236}">
              <a16:creationId xmlns:a16="http://schemas.microsoft.com/office/drawing/2014/main" id="{00000000-0008-0000-0400-00003C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1" name="Text Box 18">
          <a:extLst>
            <a:ext uri="{FF2B5EF4-FFF2-40B4-BE49-F238E27FC236}">
              <a16:creationId xmlns:a16="http://schemas.microsoft.com/office/drawing/2014/main" id="{00000000-0008-0000-0400-00003D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2" name="Text Box 19">
          <a:extLst>
            <a:ext uri="{FF2B5EF4-FFF2-40B4-BE49-F238E27FC236}">
              <a16:creationId xmlns:a16="http://schemas.microsoft.com/office/drawing/2014/main" id="{00000000-0008-0000-0400-00003E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3" name="Text Box 16">
          <a:extLst>
            <a:ext uri="{FF2B5EF4-FFF2-40B4-BE49-F238E27FC236}">
              <a16:creationId xmlns:a16="http://schemas.microsoft.com/office/drawing/2014/main" id="{00000000-0008-0000-0400-00003F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4" name="Text Box 17">
          <a:extLst>
            <a:ext uri="{FF2B5EF4-FFF2-40B4-BE49-F238E27FC236}">
              <a16:creationId xmlns:a16="http://schemas.microsoft.com/office/drawing/2014/main" id="{00000000-0008-0000-0400-000040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5" name="Text Box 18">
          <a:extLst>
            <a:ext uri="{FF2B5EF4-FFF2-40B4-BE49-F238E27FC236}">
              <a16:creationId xmlns:a16="http://schemas.microsoft.com/office/drawing/2014/main" id="{00000000-0008-0000-0400-000041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6" name="Text Box 19">
          <a:extLst>
            <a:ext uri="{FF2B5EF4-FFF2-40B4-BE49-F238E27FC236}">
              <a16:creationId xmlns:a16="http://schemas.microsoft.com/office/drawing/2014/main" id="{00000000-0008-0000-0400-000042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7" name="Text Box 16">
          <a:extLst>
            <a:ext uri="{FF2B5EF4-FFF2-40B4-BE49-F238E27FC236}">
              <a16:creationId xmlns:a16="http://schemas.microsoft.com/office/drawing/2014/main" id="{00000000-0008-0000-0400-000043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8" name="Text Box 17">
          <a:extLst>
            <a:ext uri="{FF2B5EF4-FFF2-40B4-BE49-F238E27FC236}">
              <a16:creationId xmlns:a16="http://schemas.microsoft.com/office/drawing/2014/main" id="{00000000-0008-0000-0400-000044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09" name="Text Box 18">
          <a:extLst>
            <a:ext uri="{FF2B5EF4-FFF2-40B4-BE49-F238E27FC236}">
              <a16:creationId xmlns:a16="http://schemas.microsoft.com/office/drawing/2014/main" id="{00000000-0008-0000-0400-000045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0" name="Text Box 16">
          <a:extLst>
            <a:ext uri="{FF2B5EF4-FFF2-40B4-BE49-F238E27FC236}">
              <a16:creationId xmlns:a16="http://schemas.microsoft.com/office/drawing/2014/main" id="{00000000-0008-0000-0400-000046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1" name="Text Box 17">
          <a:extLst>
            <a:ext uri="{FF2B5EF4-FFF2-40B4-BE49-F238E27FC236}">
              <a16:creationId xmlns:a16="http://schemas.microsoft.com/office/drawing/2014/main" id="{00000000-0008-0000-0400-000047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2" name="Text Box 18">
          <a:extLst>
            <a:ext uri="{FF2B5EF4-FFF2-40B4-BE49-F238E27FC236}">
              <a16:creationId xmlns:a16="http://schemas.microsoft.com/office/drawing/2014/main" id="{00000000-0008-0000-0400-000048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3" name="Text Box 19">
          <a:extLst>
            <a:ext uri="{FF2B5EF4-FFF2-40B4-BE49-F238E27FC236}">
              <a16:creationId xmlns:a16="http://schemas.microsoft.com/office/drawing/2014/main" id="{00000000-0008-0000-0400-000049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3914" name="Text Box 16">
          <a:extLst>
            <a:ext uri="{FF2B5EF4-FFF2-40B4-BE49-F238E27FC236}">
              <a16:creationId xmlns:a16="http://schemas.microsoft.com/office/drawing/2014/main" id="{00000000-0008-0000-0400-00004A0F0000}"/>
            </a:ext>
          </a:extLst>
        </xdr:cNvPr>
        <xdr:cNvSpPr txBox="1">
          <a:spLocks noChangeArrowheads="1"/>
        </xdr:cNvSpPr>
      </xdr:nvSpPr>
      <xdr:spPr bwMode="auto">
        <a:xfrm>
          <a:off x="14728825" y="12407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5" name="Text Box 16">
          <a:extLst>
            <a:ext uri="{FF2B5EF4-FFF2-40B4-BE49-F238E27FC236}">
              <a16:creationId xmlns:a16="http://schemas.microsoft.com/office/drawing/2014/main" id="{00000000-0008-0000-0400-00004B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6" name="Text Box 17">
          <a:extLst>
            <a:ext uri="{FF2B5EF4-FFF2-40B4-BE49-F238E27FC236}">
              <a16:creationId xmlns:a16="http://schemas.microsoft.com/office/drawing/2014/main" id="{00000000-0008-0000-0400-00004C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7" name="Text Box 18">
          <a:extLst>
            <a:ext uri="{FF2B5EF4-FFF2-40B4-BE49-F238E27FC236}">
              <a16:creationId xmlns:a16="http://schemas.microsoft.com/office/drawing/2014/main" id="{00000000-0008-0000-0400-00004D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8" name="Text Box 19">
          <a:extLst>
            <a:ext uri="{FF2B5EF4-FFF2-40B4-BE49-F238E27FC236}">
              <a16:creationId xmlns:a16="http://schemas.microsoft.com/office/drawing/2014/main" id="{00000000-0008-0000-0400-00004E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19" name="Text Box 16">
          <a:extLst>
            <a:ext uri="{FF2B5EF4-FFF2-40B4-BE49-F238E27FC236}">
              <a16:creationId xmlns:a16="http://schemas.microsoft.com/office/drawing/2014/main" id="{00000000-0008-0000-0400-00004F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0" name="Text Box 17">
          <a:extLst>
            <a:ext uri="{FF2B5EF4-FFF2-40B4-BE49-F238E27FC236}">
              <a16:creationId xmlns:a16="http://schemas.microsoft.com/office/drawing/2014/main" id="{00000000-0008-0000-0400-000050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1" name="Text Box 18">
          <a:extLst>
            <a:ext uri="{FF2B5EF4-FFF2-40B4-BE49-F238E27FC236}">
              <a16:creationId xmlns:a16="http://schemas.microsoft.com/office/drawing/2014/main" id="{00000000-0008-0000-0400-000051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2" name="Text Box 19">
          <a:extLst>
            <a:ext uri="{FF2B5EF4-FFF2-40B4-BE49-F238E27FC236}">
              <a16:creationId xmlns:a16="http://schemas.microsoft.com/office/drawing/2014/main" id="{00000000-0008-0000-0400-000052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3" name="Text Box 16">
          <a:extLst>
            <a:ext uri="{FF2B5EF4-FFF2-40B4-BE49-F238E27FC236}">
              <a16:creationId xmlns:a16="http://schemas.microsoft.com/office/drawing/2014/main" id="{00000000-0008-0000-0400-000053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4" name="Text Box 17">
          <a:extLst>
            <a:ext uri="{FF2B5EF4-FFF2-40B4-BE49-F238E27FC236}">
              <a16:creationId xmlns:a16="http://schemas.microsoft.com/office/drawing/2014/main" id="{00000000-0008-0000-0400-000054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5" name="Text Box 18">
          <a:extLst>
            <a:ext uri="{FF2B5EF4-FFF2-40B4-BE49-F238E27FC236}">
              <a16:creationId xmlns:a16="http://schemas.microsoft.com/office/drawing/2014/main" id="{00000000-0008-0000-0400-000055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6" name="Text Box 19">
          <a:extLst>
            <a:ext uri="{FF2B5EF4-FFF2-40B4-BE49-F238E27FC236}">
              <a16:creationId xmlns:a16="http://schemas.microsoft.com/office/drawing/2014/main" id="{00000000-0008-0000-0400-000056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7" name="Text Box 16">
          <a:extLst>
            <a:ext uri="{FF2B5EF4-FFF2-40B4-BE49-F238E27FC236}">
              <a16:creationId xmlns:a16="http://schemas.microsoft.com/office/drawing/2014/main" id="{00000000-0008-0000-0400-000057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8" name="Text Box 17">
          <a:extLst>
            <a:ext uri="{FF2B5EF4-FFF2-40B4-BE49-F238E27FC236}">
              <a16:creationId xmlns:a16="http://schemas.microsoft.com/office/drawing/2014/main" id="{00000000-0008-0000-0400-000058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29" name="Text Box 18">
          <a:extLst>
            <a:ext uri="{FF2B5EF4-FFF2-40B4-BE49-F238E27FC236}">
              <a16:creationId xmlns:a16="http://schemas.microsoft.com/office/drawing/2014/main" id="{00000000-0008-0000-0400-000059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0" name="Text Box 16">
          <a:extLst>
            <a:ext uri="{FF2B5EF4-FFF2-40B4-BE49-F238E27FC236}">
              <a16:creationId xmlns:a16="http://schemas.microsoft.com/office/drawing/2014/main" id="{00000000-0008-0000-0400-00005A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1" name="Text Box 17">
          <a:extLst>
            <a:ext uri="{FF2B5EF4-FFF2-40B4-BE49-F238E27FC236}">
              <a16:creationId xmlns:a16="http://schemas.microsoft.com/office/drawing/2014/main" id="{00000000-0008-0000-0400-00005B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2" name="Text Box 18">
          <a:extLst>
            <a:ext uri="{FF2B5EF4-FFF2-40B4-BE49-F238E27FC236}">
              <a16:creationId xmlns:a16="http://schemas.microsoft.com/office/drawing/2014/main" id="{00000000-0008-0000-0400-00005C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3" name="Text Box 19">
          <a:extLst>
            <a:ext uri="{FF2B5EF4-FFF2-40B4-BE49-F238E27FC236}">
              <a16:creationId xmlns:a16="http://schemas.microsoft.com/office/drawing/2014/main" id="{00000000-0008-0000-0400-00005D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3934" name="Text Box 16">
          <a:extLst>
            <a:ext uri="{FF2B5EF4-FFF2-40B4-BE49-F238E27FC236}">
              <a16:creationId xmlns:a16="http://schemas.microsoft.com/office/drawing/2014/main" id="{00000000-0008-0000-0400-00005E0F0000}"/>
            </a:ext>
          </a:extLst>
        </xdr:cNvPr>
        <xdr:cNvSpPr txBox="1">
          <a:spLocks noChangeArrowheads="1"/>
        </xdr:cNvSpPr>
      </xdr:nvSpPr>
      <xdr:spPr bwMode="auto">
        <a:xfrm>
          <a:off x="14728825" y="14528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5" name="Text Box 16">
          <a:extLst>
            <a:ext uri="{FF2B5EF4-FFF2-40B4-BE49-F238E27FC236}">
              <a16:creationId xmlns:a16="http://schemas.microsoft.com/office/drawing/2014/main" id="{00000000-0008-0000-0400-00005F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6" name="Text Box 17">
          <a:extLst>
            <a:ext uri="{FF2B5EF4-FFF2-40B4-BE49-F238E27FC236}">
              <a16:creationId xmlns:a16="http://schemas.microsoft.com/office/drawing/2014/main" id="{00000000-0008-0000-0400-000060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7" name="Text Box 18">
          <a:extLst>
            <a:ext uri="{FF2B5EF4-FFF2-40B4-BE49-F238E27FC236}">
              <a16:creationId xmlns:a16="http://schemas.microsoft.com/office/drawing/2014/main" id="{00000000-0008-0000-0400-000061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8" name="Text Box 19">
          <a:extLst>
            <a:ext uri="{FF2B5EF4-FFF2-40B4-BE49-F238E27FC236}">
              <a16:creationId xmlns:a16="http://schemas.microsoft.com/office/drawing/2014/main" id="{00000000-0008-0000-0400-000062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39" name="Text Box 16">
          <a:extLst>
            <a:ext uri="{FF2B5EF4-FFF2-40B4-BE49-F238E27FC236}">
              <a16:creationId xmlns:a16="http://schemas.microsoft.com/office/drawing/2014/main" id="{00000000-0008-0000-0400-000063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0" name="Text Box 17">
          <a:extLst>
            <a:ext uri="{FF2B5EF4-FFF2-40B4-BE49-F238E27FC236}">
              <a16:creationId xmlns:a16="http://schemas.microsoft.com/office/drawing/2014/main" id="{00000000-0008-0000-0400-000064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1" name="Text Box 18">
          <a:extLst>
            <a:ext uri="{FF2B5EF4-FFF2-40B4-BE49-F238E27FC236}">
              <a16:creationId xmlns:a16="http://schemas.microsoft.com/office/drawing/2014/main" id="{00000000-0008-0000-0400-000065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2" name="Text Box 19">
          <a:extLst>
            <a:ext uri="{FF2B5EF4-FFF2-40B4-BE49-F238E27FC236}">
              <a16:creationId xmlns:a16="http://schemas.microsoft.com/office/drawing/2014/main" id="{00000000-0008-0000-0400-000066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3" name="Text Box 16">
          <a:extLst>
            <a:ext uri="{FF2B5EF4-FFF2-40B4-BE49-F238E27FC236}">
              <a16:creationId xmlns:a16="http://schemas.microsoft.com/office/drawing/2014/main" id="{00000000-0008-0000-0400-000067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4" name="Text Box 17">
          <a:extLst>
            <a:ext uri="{FF2B5EF4-FFF2-40B4-BE49-F238E27FC236}">
              <a16:creationId xmlns:a16="http://schemas.microsoft.com/office/drawing/2014/main" id="{00000000-0008-0000-0400-000068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5" name="Text Box 18">
          <a:extLst>
            <a:ext uri="{FF2B5EF4-FFF2-40B4-BE49-F238E27FC236}">
              <a16:creationId xmlns:a16="http://schemas.microsoft.com/office/drawing/2014/main" id="{00000000-0008-0000-0400-000069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6" name="Text Box 19">
          <a:extLst>
            <a:ext uri="{FF2B5EF4-FFF2-40B4-BE49-F238E27FC236}">
              <a16:creationId xmlns:a16="http://schemas.microsoft.com/office/drawing/2014/main" id="{00000000-0008-0000-0400-00006A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7" name="Text Box 16">
          <a:extLst>
            <a:ext uri="{FF2B5EF4-FFF2-40B4-BE49-F238E27FC236}">
              <a16:creationId xmlns:a16="http://schemas.microsoft.com/office/drawing/2014/main" id="{00000000-0008-0000-0400-00006B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8" name="Text Box 17">
          <a:extLst>
            <a:ext uri="{FF2B5EF4-FFF2-40B4-BE49-F238E27FC236}">
              <a16:creationId xmlns:a16="http://schemas.microsoft.com/office/drawing/2014/main" id="{00000000-0008-0000-0400-00006C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49" name="Text Box 18">
          <a:extLst>
            <a:ext uri="{FF2B5EF4-FFF2-40B4-BE49-F238E27FC236}">
              <a16:creationId xmlns:a16="http://schemas.microsoft.com/office/drawing/2014/main" id="{00000000-0008-0000-0400-00006D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0" name="Text Box 16">
          <a:extLst>
            <a:ext uri="{FF2B5EF4-FFF2-40B4-BE49-F238E27FC236}">
              <a16:creationId xmlns:a16="http://schemas.microsoft.com/office/drawing/2014/main" id="{00000000-0008-0000-0400-00006E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1" name="Text Box 17">
          <a:extLst>
            <a:ext uri="{FF2B5EF4-FFF2-40B4-BE49-F238E27FC236}">
              <a16:creationId xmlns:a16="http://schemas.microsoft.com/office/drawing/2014/main" id="{00000000-0008-0000-0400-00006F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2" name="Text Box 18">
          <a:extLst>
            <a:ext uri="{FF2B5EF4-FFF2-40B4-BE49-F238E27FC236}">
              <a16:creationId xmlns:a16="http://schemas.microsoft.com/office/drawing/2014/main" id="{00000000-0008-0000-0400-000070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3" name="Text Box 19">
          <a:extLst>
            <a:ext uri="{FF2B5EF4-FFF2-40B4-BE49-F238E27FC236}">
              <a16:creationId xmlns:a16="http://schemas.microsoft.com/office/drawing/2014/main" id="{00000000-0008-0000-0400-000071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3954" name="Text Box 16">
          <a:extLst>
            <a:ext uri="{FF2B5EF4-FFF2-40B4-BE49-F238E27FC236}">
              <a16:creationId xmlns:a16="http://schemas.microsoft.com/office/drawing/2014/main" id="{00000000-0008-0000-0400-0000720F0000}"/>
            </a:ext>
          </a:extLst>
        </xdr:cNvPr>
        <xdr:cNvSpPr txBox="1">
          <a:spLocks noChangeArrowheads="1"/>
        </xdr:cNvSpPr>
      </xdr:nvSpPr>
      <xdr:spPr bwMode="auto">
        <a:xfrm>
          <a:off x="14728825" y="16002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5" name="Text Box 16">
          <a:extLst>
            <a:ext uri="{FF2B5EF4-FFF2-40B4-BE49-F238E27FC236}">
              <a16:creationId xmlns:a16="http://schemas.microsoft.com/office/drawing/2014/main" id="{00000000-0008-0000-0400-000073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6" name="Text Box 17">
          <a:extLst>
            <a:ext uri="{FF2B5EF4-FFF2-40B4-BE49-F238E27FC236}">
              <a16:creationId xmlns:a16="http://schemas.microsoft.com/office/drawing/2014/main" id="{00000000-0008-0000-0400-000074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7" name="Text Box 18">
          <a:extLst>
            <a:ext uri="{FF2B5EF4-FFF2-40B4-BE49-F238E27FC236}">
              <a16:creationId xmlns:a16="http://schemas.microsoft.com/office/drawing/2014/main" id="{00000000-0008-0000-0400-000075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8" name="Text Box 19">
          <a:extLst>
            <a:ext uri="{FF2B5EF4-FFF2-40B4-BE49-F238E27FC236}">
              <a16:creationId xmlns:a16="http://schemas.microsoft.com/office/drawing/2014/main" id="{00000000-0008-0000-0400-000076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59" name="Text Box 16">
          <a:extLst>
            <a:ext uri="{FF2B5EF4-FFF2-40B4-BE49-F238E27FC236}">
              <a16:creationId xmlns:a16="http://schemas.microsoft.com/office/drawing/2014/main" id="{00000000-0008-0000-0400-000077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0" name="Text Box 17">
          <a:extLst>
            <a:ext uri="{FF2B5EF4-FFF2-40B4-BE49-F238E27FC236}">
              <a16:creationId xmlns:a16="http://schemas.microsoft.com/office/drawing/2014/main" id="{00000000-0008-0000-0400-000078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1" name="Text Box 18">
          <a:extLst>
            <a:ext uri="{FF2B5EF4-FFF2-40B4-BE49-F238E27FC236}">
              <a16:creationId xmlns:a16="http://schemas.microsoft.com/office/drawing/2014/main" id="{00000000-0008-0000-0400-000079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2" name="Text Box 19">
          <a:extLst>
            <a:ext uri="{FF2B5EF4-FFF2-40B4-BE49-F238E27FC236}">
              <a16:creationId xmlns:a16="http://schemas.microsoft.com/office/drawing/2014/main" id="{00000000-0008-0000-0400-00007A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3" name="Text Box 16">
          <a:extLst>
            <a:ext uri="{FF2B5EF4-FFF2-40B4-BE49-F238E27FC236}">
              <a16:creationId xmlns:a16="http://schemas.microsoft.com/office/drawing/2014/main" id="{00000000-0008-0000-0400-00007B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4" name="Text Box 17">
          <a:extLst>
            <a:ext uri="{FF2B5EF4-FFF2-40B4-BE49-F238E27FC236}">
              <a16:creationId xmlns:a16="http://schemas.microsoft.com/office/drawing/2014/main" id="{00000000-0008-0000-0400-00007C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5" name="Text Box 18">
          <a:extLst>
            <a:ext uri="{FF2B5EF4-FFF2-40B4-BE49-F238E27FC236}">
              <a16:creationId xmlns:a16="http://schemas.microsoft.com/office/drawing/2014/main" id="{00000000-0008-0000-0400-00007D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6" name="Text Box 19">
          <a:extLst>
            <a:ext uri="{FF2B5EF4-FFF2-40B4-BE49-F238E27FC236}">
              <a16:creationId xmlns:a16="http://schemas.microsoft.com/office/drawing/2014/main" id="{00000000-0008-0000-0400-00007E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7" name="Text Box 16">
          <a:extLst>
            <a:ext uri="{FF2B5EF4-FFF2-40B4-BE49-F238E27FC236}">
              <a16:creationId xmlns:a16="http://schemas.microsoft.com/office/drawing/2014/main" id="{00000000-0008-0000-0400-00007F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8" name="Text Box 17">
          <a:extLst>
            <a:ext uri="{FF2B5EF4-FFF2-40B4-BE49-F238E27FC236}">
              <a16:creationId xmlns:a16="http://schemas.microsoft.com/office/drawing/2014/main" id="{00000000-0008-0000-0400-000080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69" name="Text Box 18">
          <a:extLst>
            <a:ext uri="{FF2B5EF4-FFF2-40B4-BE49-F238E27FC236}">
              <a16:creationId xmlns:a16="http://schemas.microsoft.com/office/drawing/2014/main" id="{00000000-0008-0000-0400-000081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0" name="Text Box 16">
          <a:extLst>
            <a:ext uri="{FF2B5EF4-FFF2-40B4-BE49-F238E27FC236}">
              <a16:creationId xmlns:a16="http://schemas.microsoft.com/office/drawing/2014/main" id="{00000000-0008-0000-0400-000082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1" name="Text Box 17">
          <a:extLst>
            <a:ext uri="{FF2B5EF4-FFF2-40B4-BE49-F238E27FC236}">
              <a16:creationId xmlns:a16="http://schemas.microsoft.com/office/drawing/2014/main" id="{00000000-0008-0000-0400-000083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2" name="Text Box 18">
          <a:extLst>
            <a:ext uri="{FF2B5EF4-FFF2-40B4-BE49-F238E27FC236}">
              <a16:creationId xmlns:a16="http://schemas.microsoft.com/office/drawing/2014/main" id="{00000000-0008-0000-0400-000084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3" name="Text Box 19">
          <a:extLst>
            <a:ext uri="{FF2B5EF4-FFF2-40B4-BE49-F238E27FC236}">
              <a16:creationId xmlns:a16="http://schemas.microsoft.com/office/drawing/2014/main" id="{00000000-0008-0000-0400-000085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3974" name="Text Box 16">
          <a:extLst>
            <a:ext uri="{FF2B5EF4-FFF2-40B4-BE49-F238E27FC236}">
              <a16:creationId xmlns:a16="http://schemas.microsoft.com/office/drawing/2014/main" id="{00000000-0008-0000-0400-0000860F0000}"/>
            </a:ext>
          </a:extLst>
        </xdr:cNvPr>
        <xdr:cNvSpPr txBox="1">
          <a:spLocks noChangeArrowheads="1"/>
        </xdr:cNvSpPr>
      </xdr:nvSpPr>
      <xdr:spPr bwMode="auto">
        <a:xfrm>
          <a:off x="14728825" y="1747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5" name="Text Box 16">
          <a:extLst>
            <a:ext uri="{FF2B5EF4-FFF2-40B4-BE49-F238E27FC236}">
              <a16:creationId xmlns:a16="http://schemas.microsoft.com/office/drawing/2014/main" id="{00000000-0008-0000-0400-00008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6" name="Text Box 17">
          <a:extLst>
            <a:ext uri="{FF2B5EF4-FFF2-40B4-BE49-F238E27FC236}">
              <a16:creationId xmlns:a16="http://schemas.microsoft.com/office/drawing/2014/main" id="{00000000-0008-0000-0400-00008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7" name="Text Box 18">
          <a:extLst>
            <a:ext uri="{FF2B5EF4-FFF2-40B4-BE49-F238E27FC236}">
              <a16:creationId xmlns:a16="http://schemas.microsoft.com/office/drawing/2014/main" id="{00000000-0008-0000-0400-00008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8" name="Text Box 19">
          <a:extLst>
            <a:ext uri="{FF2B5EF4-FFF2-40B4-BE49-F238E27FC236}">
              <a16:creationId xmlns:a16="http://schemas.microsoft.com/office/drawing/2014/main" id="{00000000-0008-0000-0400-00008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79" name="Text Box 16">
          <a:extLst>
            <a:ext uri="{FF2B5EF4-FFF2-40B4-BE49-F238E27FC236}">
              <a16:creationId xmlns:a16="http://schemas.microsoft.com/office/drawing/2014/main" id="{00000000-0008-0000-0400-00008B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0" name="Text Box 17">
          <a:extLst>
            <a:ext uri="{FF2B5EF4-FFF2-40B4-BE49-F238E27FC236}">
              <a16:creationId xmlns:a16="http://schemas.microsoft.com/office/drawing/2014/main" id="{00000000-0008-0000-0400-00008C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1" name="Text Box 18">
          <a:extLst>
            <a:ext uri="{FF2B5EF4-FFF2-40B4-BE49-F238E27FC236}">
              <a16:creationId xmlns:a16="http://schemas.microsoft.com/office/drawing/2014/main" id="{00000000-0008-0000-0400-00008D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2" name="Text Box 19">
          <a:extLst>
            <a:ext uri="{FF2B5EF4-FFF2-40B4-BE49-F238E27FC236}">
              <a16:creationId xmlns:a16="http://schemas.microsoft.com/office/drawing/2014/main" id="{00000000-0008-0000-0400-00008E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3" name="Text Box 16">
          <a:extLst>
            <a:ext uri="{FF2B5EF4-FFF2-40B4-BE49-F238E27FC236}">
              <a16:creationId xmlns:a16="http://schemas.microsoft.com/office/drawing/2014/main" id="{00000000-0008-0000-0400-00008F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4" name="Text Box 17">
          <a:extLst>
            <a:ext uri="{FF2B5EF4-FFF2-40B4-BE49-F238E27FC236}">
              <a16:creationId xmlns:a16="http://schemas.microsoft.com/office/drawing/2014/main" id="{00000000-0008-0000-0400-000090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5" name="Text Box 18">
          <a:extLst>
            <a:ext uri="{FF2B5EF4-FFF2-40B4-BE49-F238E27FC236}">
              <a16:creationId xmlns:a16="http://schemas.microsoft.com/office/drawing/2014/main" id="{00000000-0008-0000-0400-000091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6" name="Text Box 19">
          <a:extLst>
            <a:ext uri="{FF2B5EF4-FFF2-40B4-BE49-F238E27FC236}">
              <a16:creationId xmlns:a16="http://schemas.microsoft.com/office/drawing/2014/main" id="{00000000-0008-0000-0400-000092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7" name="Text Box 16">
          <a:extLst>
            <a:ext uri="{FF2B5EF4-FFF2-40B4-BE49-F238E27FC236}">
              <a16:creationId xmlns:a16="http://schemas.microsoft.com/office/drawing/2014/main" id="{00000000-0008-0000-0400-000093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8" name="Text Box 17">
          <a:extLst>
            <a:ext uri="{FF2B5EF4-FFF2-40B4-BE49-F238E27FC236}">
              <a16:creationId xmlns:a16="http://schemas.microsoft.com/office/drawing/2014/main" id="{00000000-0008-0000-0400-000094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89" name="Text Box 18">
          <a:extLst>
            <a:ext uri="{FF2B5EF4-FFF2-40B4-BE49-F238E27FC236}">
              <a16:creationId xmlns:a16="http://schemas.microsoft.com/office/drawing/2014/main" id="{00000000-0008-0000-0400-000095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0" name="Text Box 16">
          <a:extLst>
            <a:ext uri="{FF2B5EF4-FFF2-40B4-BE49-F238E27FC236}">
              <a16:creationId xmlns:a16="http://schemas.microsoft.com/office/drawing/2014/main" id="{00000000-0008-0000-0400-000096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1" name="Text Box 17">
          <a:extLst>
            <a:ext uri="{FF2B5EF4-FFF2-40B4-BE49-F238E27FC236}">
              <a16:creationId xmlns:a16="http://schemas.microsoft.com/office/drawing/2014/main" id="{00000000-0008-0000-0400-000097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2" name="Text Box 18">
          <a:extLst>
            <a:ext uri="{FF2B5EF4-FFF2-40B4-BE49-F238E27FC236}">
              <a16:creationId xmlns:a16="http://schemas.microsoft.com/office/drawing/2014/main" id="{00000000-0008-0000-0400-000098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3" name="Text Box 19">
          <a:extLst>
            <a:ext uri="{FF2B5EF4-FFF2-40B4-BE49-F238E27FC236}">
              <a16:creationId xmlns:a16="http://schemas.microsoft.com/office/drawing/2014/main" id="{00000000-0008-0000-0400-000099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3994" name="Text Box 16">
          <a:extLst>
            <a:ext uri="{FF2B5EF4-FFF2-40B4-BE49-F238E27FC236}">
              <a16:creationId xmlns:a16="http://schemas.microsoft.com/office/drawing/2014/main" id="{00000000-0008-0000-0400-00009A0F0000}"/>
            </a:ext>
          </a:extLst>
        </xdr:cNvPr>
        <xdr:cNvSpPr txBox="1">
          <a:spLocks noChangeArrowheads="1"/>
        </xdr:cNvSpPr>
      </xdr:nvSpPr>
      <xdr:spPr bwMode="auto">
        <a:xfrm>
          <a:off x="14728825" y="18948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5" name="Text Box 16">
          <a:extLst>
            <a:ext uri="{FF2B5EF4-FFF2-40B4-BE49-F238E27FC236}">
              <a16:creationId xmlns:a16="http://schemas.microsoft.com/office/drawing/2014/main" id="{00000000-0008-0000-0400-00009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6" name="Text Box 17">
          <a:extLst>
            <a:ext uri="{FF2B5EF4-FFF2-40B4-BE49-F238E27FC236}">
              <a16:creationId xmlns:a16="http://schemas.microsoft.com/office/drawing/2014/main" id="{00000000-0008-0000-0400-00009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7" name="Text Box 18">
          <a:extLst>
            <a:ext uri="{FF2B5EF4-FFF2-40B4-BE49-F238E27FC236}">
              <a16:creationId xmlns:a16="http://schemas.microsoft.com/office/drawing/2014/main" id="{00000000-0008-0000-0400-00009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8" name="Text Box 19">
          <a:extLst>
            <a:ext uri="{FF2B5EF4-FFF2-40B4-BE49-F238E27FC236}">
              <a16:creationId xmlns:a16="http://schemas.microsoft.com/office/drawing/2014/main" id="{00000000-0008-0000-0400-00009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3999" name="Text Box 16">
          <a:extLst>
            <a:ext uri="{FF2B5EF4-FFF2-40B4-BE49-F238E27FC236}">
              <a16:creationId xmlns:a16="http://schemas.microsoft.com/office/drawing/2014/main" id="{00000000-0008-0000-0400-00009F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0" name="Text Box 17">
          <a:extLst>
            <a:ext uri="{FF2B5EF4-FFF2-40B4-BE49-F238E27FC236}">
              <a16:creationId xmlns:a16="http://schemas.microsoft.com/office/drawing/2014/main" id="{00000000-0008-0000-0400-0000A0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1" name="Text Box 18">
          <a:extLst>
            <a:ext uri="{FF2B5EF4-FFF2-40B4-BE49-F238E27FC236}">
              <a16:creationId xmlns:a16="http://schemas.microsoft.com/office/drawing/2014/main" id="{00000000-0008-0000-0400-0000A1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2" name="Text Box 19">
          <a:extLst>
            <a:ext uri="{FF2B5EF4-FFF2-40B4-BE49-F238E27FC236}">
              <a16:creationId xmlns:a16="http://schemas.microsoft.com/office/drawing/2014/main" id="{00000000-0008-0000-0400-0000A2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3" name="Text Box 16">
          <a:extLst>
            <a:ext uri="{FF2B5EF4-FFF2-40B4-BE49-F238E27FC236}">
              <a16:creationId xmlns:a16="http://schemas.microsoft.com/office/drawing/2014/main" id="{00000000-0008-0000-0400-0000A3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4" name="Text Box 17">
          <a:extLst>
            <a:ext uri="{FF2B5EF4-FFF2-40B4-BE49-F238E27FC236}">
              <a16:creationId xmlns:a16="http://schemas.microsoft.com/office/drawing/2014/main" id="{00000000-0008-0000-0400-0000A4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5" name="Text Box 18">
          <a:extLst>
            <a:ext uri="{FF2B5EF4-FFF2-40B4-BE49-F238E27FC236}">
              <a16:creationId xmlns:a16="http://schemas.microsoft.com/office/drawing/2014/main" id="{00000000-0008-0000-0400-0000A5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6" name="Text Box 19">
          <a:extLst>
            <a:ext uri="{FF2B5EF4-FFF2-40B4-BE49-F238E27FC236}">
              <a16:creationId xmlns:a16="http://schemas.microsoft.com/office/drawing/2014/main" id="{00000000-0008-0000-0400-0000A6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7" name="Text Box 16">
          <a:extLst>
            <a:ext uri="{FF2B5EF4-FFF2-40B4-BE49-F238E27FC236}">
              <a16:creationId xmlns:a16="http://schemas.microsoft.com/office/drawing/2014/main" id="{00000000-0008-0000-0400-0000A7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8" name="Text Box 17">
          <a:extLst>
            <a:ext uri="{FF2B5EF4-FFF2-40B4-BE49-F238E27FC236}">
              <a16:creationId xmlns:a16="http://schemas.microsoft.com/office/drawing/2014/main" id="{00000000-0008-0000-0400-0000A8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09" name="Text Box 18">
          <a:extLst>
            <a:ext uri="{FF2B5EF4-FFF2-40B4-BE49-F238E27FC236}">
              <a16:creationId xmlns:a16="http://schemas.microsoft.com/office/drawing/2014/main" id="{00000000-0008-0000-0400-0000A9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0" name="Text Box 16">
          <a:extLst>
            <a:ext uri="{FF2B5EF4-FFF2-40B4-BE49-F238E27FC236}">
              <a16:creationId xmlns:a16="http://schemas.microsoft.com/office/drawing/2014/main" id="{00000000-0008-0000-0400-0000AA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1" name="Text Box 17">
          <a:extLst>
            <a:ext uri="{FF2B5EF4-FFF2-40B4-BE49-F238E27FC236}">
              <a16:creationId xmlns:a16="http://schemas.microsoft.com/office/drawing/2014/main" id="{00000000-0008-0000-0400-0000AB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2" name="Text Box 18">
          <a:extLst>
            <a:ext uri="{FF2B5EF4-FFF2-40B4-BE49-F238E27FC236}">
              <a16:creationId xmlns:a16="http://schemas.microsoft.com/office/drawing/2014/main" id="{00000000-0008-0000-0400-0000AC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3" name="Text Box 19">
          <a:extLst>
            <a:ext uri="{FF2B5EF4-FFF2-40B4-BE49-F238E27FC236}">
              <a16:creationId xmlns:a16="http://schemas.microsoft.com/office/drawing/2014/main" id="{00000000-0008-0000-0400-0000AD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4014" name="Text Box 16">
          <a:extLst>
            <a:ext uri="{FF2B5EF4-FFF2-40B4-BE49-F238E27FC236}">
              <a16:creationId xmlns:a16="http://schemas.microsoft.com/office/drawing/2014/main" id="{00000000-0008-0000-0400-0000AE0F0000}"/>
            </a:ext>
          </a:extLst>
        </xdr:cNvPr>
        <xdr:cNvSpPr txBox="1">
          <a:spLocks noChangeArrowheads="1"/>
        </xdr:cNvSpPr>
      </xdr:nvSpPr>
      <xdr:spPr bwMode="auto">
        <a:xfrm>
          <a:off x="14728825" y="20421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1475285</xdr:colOff>
      <xdr:row>67</xdr:row>
      <xdr:rowOff>83129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238126</xdr:colOff>
      <xdr:row>64</xdr:row>
      <xdr:rowOff>24531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topLeftCell="D84" zoomScale="125" zoomScaleNormal="90" workbookViewId="0">
      <selection activeCell="B7" sqref="B7:H7"/>
    </sheetView>
  </sheetViews>
  <sheetFormatPr baseColWidth="10" defaultColWidth="11.42578125" defaultRowHeight="15" x14ac:dyDescent="0.25"/>
  <cols>
    <col min="1" max="1" width="2.85546875" style="290" customWidth="1"/>
    <col min="2" max="3" width="24.7109375" style="290" customWidth="1"/>
    <col min="4" max="4" width="16" style="290" customWidth="1"/>
    <col min="5" max="5" width="24.7109375" style="290" customWidth="1"/>
    <col min="6" max="6" width="27.7109375" style="290" customWidth="1"/>
    <col min="7" max="8" width="24.7109375" style="290" customWidth="1"/>
    <col min="9" max="16384" width="11.42578125" style="290"/>
  </cols>
  <sheetData>
    <row r="1" spans="2:8" ht="15.75" thickBot="1" x14ac:dyDescent="0.3"/>
    <row r="2" spans="2:8" ht="18" x14ac:dyDescent="0.25">
      <c r="B2" s="379" t="s">
        <v>179</v>
      </c>
      <c r="C2" s="380"/>
      <c r="D2" s="380"/>
      <c r="E2" s="380"/>
      <c r="F2" s="380"/>
      <c r="G2" s="380"/>
      <c r="H2" s="381"/>
    </row>
    <row r="3" spans="2:8" x14ac:dyDescent="0.25">
      <c r="B3" s="291"/>
      <c r="C3" s="292"/>
      <c r="D3" s="292"/>
      <c r="E3" s="292"/>
      <c r="F3" s="292"/>
      <c r="G3" s="292"/>
      <c r="H3" s="293"/>
    </row>
    <row r="4" spans="2:8" ht="63" customHeight="1" x14ac:dyDescent="0.25">
      <c r="B4" s="382" t="s">
        <v>189</v>
      </c>
      <c r="C4" s="383"/>
      <c r="D4" s="383"/>
      <c r="E4" s="383"/>
      <c r="F4" s="383"/>
      <c r="G4" s="383"/>
      <c r="H4" s="384"/>
    </row>
    <row r="5" spans="2:8" ht="63" customHeight="1" x14ac:dyDescent="0.25">
      <c r="B5" s="385"/>
      <c r="C5" s="386"/>
      <c r="D5" s="386"/>
      <c r="E5" s="386"/>
      <c r="F5" s="386"/>
      <c r="G5" s="386"/>
      <c r="H5" s="387"/>
    </row>
    <row r="6" spans="2:8" ht="16.5" x14ac:dyDescent="0.25">
      <c r="B6" s="372" t="s">
        <v>180</v>
      </c>
      <c r="C6" s="388"/>
      <c r="D6" s="388"/>
      <c r="E6" s="388"/>
      <c r="F6" s="388"/>
      <c r="G6" s="388"/>
      <c r="H6" s="389"/>
    </row>
    <row r="7" spans="2:8" ht="95.25" customHeight="1" x14ac:dyDescent="0.25">
      <c r="B7" s="390" t="s">
        <v>190</v>
      </c>
      <c r="C7" s="391"/>
      <c r="D7" s="391"/>
      <c r="E7" s="391"/>
      <c r="F7" s="391"/>
      <c r="G7" s="391"/>
      <c r="H7" s="392"/>
    </row>
    <row r="8" spans="2:8" ht="16.5" x14ac:dyDescent="0.25">
      <c r="B8" s="270"/>
      <c r="C8" s="271"/>
      <c r="D8" s="271"/>
      <c r="E8" s="271"/>
      <c r="F8" s="271"/>
      <c r="G8" s="271"/>
      <c r="H8" s="272"/>
    </row>
    <row r="9" spans="2:8" ht="20.45" customHeight="1" x14ac:dyDescent="0.25">
      <c r="B9" s="394" t="s">
        <v>207</v>
      </c>
      <c r="C9" s="395"/>
      <c r="D9" s="395"/>
      <c r="E9" s="395"/>
      <c r="F9" s="395"/>
      <c r="G9" s="395"/>
      <c r="H9" s="396"/>
    </row>
    <row r="10" spans="2:8" ht="16.5" x14ac:dyDescent="0.25">
      <c r="B10" s="276"/>
      <c r="C10" s="277"/>
      <c r="D10" s="277"/>
      <c r="E10" s="277"/>
      <c r="F10" s="277"/>
      <c r="G10" s="277"/>
      <c r="H10" s="278"/>
    </row>
    <row r="11" spans="2:8" ht="20.45" customHeight="1" x14ac:dyDescent="0.25">
      <c r="B11" s="397" t="s">
        <v>208</v>
      </c>
      <c r="C11" s="398"/>
      <c r="D11" s="398"/>
      <c r="E11" s="398"/>
      <c r="F11" s="398"/>
      <c r="G11" s="398"/>
      <c r="H11" s="399"/>
    </row>
    <row r="12" spans="2:8" s="315" customFormat="1" ht="20.45" customHeight="1" x14ac:dyDescent="0.25">
      <c r="B12" s="312"/>
      <c r="C12" s="313"/>
      <c r="D12" s="313"/>
      <c r="E12" s="313"/>
      <c r="F12" s="313"/>
      <c r="G12" s="313"/>
      <c r="H12" s="314"/>
    </row>
    <row r="13" spans="2:8" ht="20.45" customHeight="1" x14ac:dyDescent="0.25">
      <c r="B13" s="372" t="s">
        <v>205</v>
      </c>
      <c r="C13" s="373"/>
      <c r="D13" s="373"/>
      <c r="E13" s="373"/>
      <c r="F13" s="373"/>
      <c r="G13" s="373"/>
      <c r="H13" s="374"/>
    </row>
    <row r="14" spans="2:8" ht="9" customHeight="1" x14ac:dyDescent="0.25">
      <c r="B14" s="372"/>
      <c r="C14" s="373"/>
      <c r="D14" s="373"/>
      <c r="E14" s="373"/>
      <c r="F14" s="373"/>
      <c r="G14" s="373"/>
      <c r="H14" s="374"/>
    </row>
    <row r="15" spans="2:8" ht="16.5" x14ac:dyDescent="0.25">
      <c r="B15" s="372" t="s">
        <v>204</v>
      </c>
      <c r="C15" s="373"/>
      <c r="D15" s="373"/>
      <c r="E15" s="373"/>
      <c r="F15" s="373"/>
      <c r="G15" s="373"/>
      <c r="H15" s="374"/>
    </row>
    <row r="16" spans="2:8" ht="16.5" x14ac:dyDescent="0.25">
      <c r="B16" s="273"/>
      <c r="C16" s="274"/>
      <c r="D16" s="274"/>
      <c r="E16" s="274"/>
      <c r="F16" s="274"/>
      <c r="G16" s="274"/>
      <c r="H16" s="275"/>
    </row>
    <row r="17" spans="2:8" ht="18.600000000000001" customHeight="1" x14ac:dyDescent="0.25">
      <c r="B17" s="372" t="s">
        <v>206</v>
      </c>
      <c r="C17" s="373"/>
      <c r="D17" s="373"/>
      <c r="E17" s="373"/>
      <c r="F17" s="373"/>
      <c r="G17" s="373"/>
      <c r="H17" s="374"/>
    </row>
    <row r="18" spans="2:8" ht="18.600000000000001" customHeight="1" x14ac:dyDescent="0.25">
      <c r="B18" s="273"/>
      <c r="C18" s="274"/>
      <c r="D18" s="274"/>
      <c r="E18" s="274"/>
      <c r="F18" s="274"/>
      <c r="G18" s="274"/>
      <c r="H18" s="275"/>
    </row>
    <row r="19" spans="2:8" ht="18.600000000000001" customHeight="1" x14ac:dyDescent="0.25">
      <c r="B19" s="372" t="s">
        <v>209</v>
      </c>
      <c r="C19" s="373"/>
      <c r="D19" s="373"/>
      <c r="E19" s="373"/>
      <c r="F19" s="373"/>
      <c r="G19" s="373"/>
      <c r="H19" s="374"/>
    </row>
    <row r="20" spans="2:8" ht="18.600000000000001" customHeight="1" thickBot="1" x14ac:dyDescent="0.3">
      <c r="B20" s="213"/>
      <c r="C20" s="279"/>
      <c r="D20" s="279"/>
      <c r="E20" s="279"/>
      <c r="F20" s="279"/>
      <c r="G20" s="279"/>
      <c r="H20" s="280"/>
    </row>
    <row r="21" spans="2:8" ht="15.75" thickTop="1" x14ac:dyDescent="0.25">
      <c r="B21" s="294"/>
      <c r="C21" s="351" t="s">
        <v>181</v>
      </c>
      <c r="D21" s="352"/>
      <c r="E21" s="353" t="s">
        <v>182</v>
      </c>
      <c r="F21" s="354"/>
      <c r="G21" s="299"/>
      <c r="H21" s="295"/>
    </row>
    <row r="22" spans="2:8" ht="35.25" customHeight="1" x14ac:dyDescent="0.25">
      <c r="B22" s="294"/>
      <c r="C22" s="368" t="s">
        <v>183</v>
      </c>
      <c r="D22" s="361"/>
      <c r="E22" s="362" t="s">
        <v>184</v>
      </c>
      <c r="F22" s="363"/>
      <c r="G22" s="299"/>
      <c r="H22" s="295"/>
    </row>
    <row r="23" spans="2:8" ht="17.25" customHeight="1" x14ac:dyDescent="0.25">
      <c r="B23" s="294"/>
      <c r="C23" s="368" t="s">
        <v>218</v>
      </c>
      <c r="D23" s="361"/>
      <c r="E23" s="362" t="s">
        <v>185</v>
      </c>
      <c r="F23" s="363"/>
      <c r="G23" s="299"/>
      <c r="H23" s="295"/>
    </row>
    <row r="24" spans="2:8" ht="69.75" customHeight="1" x14ac:dyDescent="0.25">
      <c r="B24" s="294"/>
      <c r="C24" s="368" t="s">
        <v>203</v>
      </c>
      <c r="D24" s="361"/>
      <c r="E24" s="362" t="s">
        <v>232</v>
      </c>
      <c r="F24" s="363"/>
      <c r="G24" s="299"/>
      <c r="H24" s="295"/>
    </row>
    <row r="25" spans="2:8" ht="69.75" customHeight="1" x14ac:dyDescent="0.25">
      <c r="B25" s="294"/>
      <c r="C25" s="368" t="s">
        <v>233</v>
      </c>
      <c r="D25" s="361"/>
      <c r="E25" s="362" t="s">
        <v>234</v>
      </c>
      <c r="F25" s="363"/>
      <c r="G25" s="299"/>
      <c r="H25" s="295"/>
    </row>
    <row r="26" spans="2:8" ht="69.75" customHeight="1" x14ac:dyDescent="0.25">
      <c r="B26" s="294"/>
      <c r="C26" s="368" t="s">
        <v>220</v>
      </c>
      <c r="D26" s="361"/>
      <c r="E26" s="362" t="s">
        <v>186</v>
      </c>
      <c r="F26" s="363"/>
      <c r="G26" s="299"/>
      <c r="H26" s="295"/>
    </row>
    <row r="27" spans="2:8" ht="69.75" customHeight="1" x14ac:dyDescent="0.25">
      <c r="B27" s="294"/>
      <c r="C27" s="364" t="s">
        <v>78</v>
      </c>
      <c r="D27" s="359"/>
      <c r="E27" s="349" t="s">
        <v>231</v>
      </c>
      <c r="F27" s="350"/>
      <c r="G27" s="299"/>
      <c r="H27" s="295"/>
    </row>
    <row r="28" spans="2:8" ht="69.75" customHeight="1" x14ac:dyDescent="0.25">
      <c r="B28" s="294"/>
      <c r="C28" s="364" t="s">
        <v>221</v>
      </c>
      <c r="D28" s="359"/>
      <c r="E28" s="349" t="s">
        <v>222</v>
      </c>
      <c r="F28" s="350"/>
      <c r="G28" s="299"/>
      <c r="H28" s="295"/>
    </row>
    <row r="29" spans="2:8" ht="69.75" customHeight="1" x14ac:dyDescent="0.25">
      <c r="B29" s="294"/>
      <c r="C29" s="364" t="s">
        <v>223</v>
      </c>
      <c r="D29" s="359"/>
      <c r="E29" s="349" t="s">
        <v>224</v>
      </c>
      <c r="F29" s="350"/>
      <c r="G29" s="299"/>
      <c r="H29" s="295"/>
    </row>
    <row r="30" spans="2:8" ht="69.75" customHeight="1" x14ac:dyDescent="0.25">
      <c r="B30" s="294"/>
      <c r="C30" s="364" t="s">
        <v>50</v>
      </c>
      <c r="D30" s="359"/>
      <c r="E30" s="349" t="s">
        <v>225</v>
      </c>
      <c r="F30" s="350"/>
      <c r="G30" s="299"/>
      <c r="H30" s="295"/>
    </row>
    <row r="31" spans="2:8" ht="69.75" customHeight="1" x14ac:dyDescent="0.25">
      <c r="B31" s="294"/>
      <c r="C31" s="364" t="s">
        <v>226</v>
      </c>
      <c r="D31" s="359"/>
      <c r="E31" s="349" t="s">
        <v>227</v>
      </c>
      <c r="F31" s="350"/>
      <c r="G31" s="299"/>
      <c r="H31" s="295"/>
    </row>
    <row r="32" spans="2:8" ht="69.75" customHeight="1" x14ac:dyDescent="0.25">
      <c r="B32" s="294"/>
      <c r="C32" s="364" t="s">
        <v>228</v>
      </c>
      <c r="D32" s="359"/>
      <c r="E32" s="349" t="s">
        <v>229</v>
      </c>
      <c r="F32" s="350"/>
      <c r="G32" s="299"/>
      <c r="H32" s="295"/>
    </row>
    <row r="33" spans="2:8" ht="69.75" customHeight="1" x14ac:dyDescent="0.25">
      <c r="B33" s="294"/>
      <c r="C33" s="364" t="s">
        <v>163</v>
      </c>
      <c r="D33" s="359"/>
      <c r="E33" s="349" t="s">
        <v>230</v>
      </c>
      <c r="F33" s="350"/>
      <c r="G33" s="299"/>
      <c r="H33" s="295"/>
    </row>
    <row r="34" spans="2:8" x14ac:dyDescent="0.25">
      <c r="B34" s="294"/>
      <c r="C34" s="284"/>
      <c r="D34" s="284"/>
      <c r="E34" s="285"/>
      <c r="F34" s="285"/>
      <c r="G34" s="299"/>
      <c r="H34" s="295"/>
    </row>
    <row r="35" spans="2:8" ht="16.5" x14ac:dyDescent="0.25">
      <c r="B35" s="372" t="s">
        <v>235</v>
      </c>
      <c r="C35" s="373"/>
      <c r="D35" s="373"/>
      <c r="E35" s="373"/>
      <c r="F35" s="373"/>
      <c r="G35" s="373"/>
      <c r="H35" s="374"/>
    </row>
    <row r="36" spans="2:8" ht="14.45" customHeight="1" thickBot="1" x14ac:dyDescent="0.3">
      <c r="B36" s="300"/>
      <c r="C36" s="289"/>
      <c r="D36" s="289"/>
      <c r="E36" s="289"/>
      <c r="F36" s="289"/>
      <c r="G36" s="289"/>
      <c r="H36" s="301"/>
    </row>
    <row r="37" spans="2:8" ht="14.45" customHeight="1" thickTop="1" x14ac:dyDescent="0.25">
      <c r="B37" s="300"/>
      <c r="C37" s="351" t="s">
        <v>181</v>
      </c>
      <c r="D37" s="352"/>
      <c r="E37" s="353" t="s">
        <v>182</v>
      </c>
      <c r="F37" s="354"/>
      <c r="G37" s="289"/>
      <c r="H37" s="301"/>
    </row>
    <row r="38" spans="2:8" ht="90" customHeight="1" x14ac:dyDescent="0.25">
      <c r="B38" s="300"/>
      <c r="C38" s="364" t="s">
        <v>196</v>
      </c>
      <c r="D38" s="359"/>
      <c r="E38" s="349" t="s">
        <v>236</v>
      </c>
      <c r="F38" s="350"/>
      <c r="G38" s="289"/>
      <c r="H38" s="301"/>
    </row>
    <row r="39" spans="2:8" ht="53.45" customHeight="1" x14ac:dyDescent="0.25">
      <c r="B39" s="300"/>
      <c r="C39" s="364" t="s">
        <v>168</v>
      </c>
      <c r="D39" s="359"/>
      <c r="E39" s="349" t="s">
        <v>261</v>
      </c>
      <c r="F39" s="350"/>
      <c r="G39" s="289"/>
      <c r="H39" s="301"/>
    </row>
    <row r="40" spans="2:8" ht="54" customHeight="1" x14ac:dyDescent="0.25">
      <c r="B40" s="300"/>
      <c r="C40" s="364" t="s">
        <v>64</v>
      </c>
      <c r="D40" s="359"/>
      <c r="E40" s="349" t="s">
        <v>262</v>
      </c>
      <c r="F40" s="350"/>
      <c r="G40" s="289"/>
      <c r="H40" s="301"/>
    </row>
    <row r="41" spans="2:8" ht="32.450000000000003" customHeight="1" x14ac:dyDescent="0.25">
      <c r="B41" s="300"/>
      <c r="C41" s="364" t="s">
        <v>237</v>
      </c>
      <c r="D41" s="359"/>
      <c r="E41" s="349" t="s">
        <v>238</v>
      </c>
      <c r="F41" s="350"/>
      <c r="G41" s="289"/>
      <c r="H41" s="301"/>
    </row>
    <row r="42" spans="2:8" ht="16.5" x14ac:dyDescent="0.25">
      <c r="B42" s="300"/>
      <c r="C42" s="289"/>
      <c r="D42" s="289"/>
      <c r="E42" s="289"/>
      <c r="F42" s="289"/>
      <c r="G42" s="289"/>
      <c r="H42" s="301"/>
    </row>
    <row r="43" spans="2:8" ht="18.600000000000001" customHeight="1" x14ac:dyDescent="0.25">
      <c r="B43" s="365" t="s">
        <v>214</v>
      </c>
      <c r="C43" s="366"/>
      <c r="D43" s="366"/>
      <c r="E43" s="366"/>
      <c r="F43" s="366"/>
      <c r="G43" s="366"/>
      <c r="H43" s="367"/>
    </row>
    <row r="44" spans="2:8" ht="18.600000000000001" customHeight="1" x14ac:dyDescent="0.25">
      <c r="B44" s="286"/>
      <c r="C44" s="287"/>
      <c r="D44" s="287"/>
      <c r="E44" s="287"/>
      <c r="F44" s="287"/>
      <c r="G44" s="287"/>
      <c r="H44" s="288"/>
    </row>
    <row r="45" spans="2:8" ht="18.600000000000001" customHeight="1" x14ac:dyDescent="0.25">
      <c r="B45" s="372" t="s">
        <v>210</v>
      </c>
      <c r="C45" s="373"/>
      <c r="D45" s="373"/>
      <c r="E45" s="373"/>
      <c r="F45" s="373"/>
      <c r="G45" s="373"/>
      <c r="H45" s="374"/>
    </row>
    <row r="46" spans="2:8" ht="18.600000000000001" customHeight="1" thickBot="1" x14ac:dyDescent="0.3">
      <c r="B46" s="213"/>
      <c r="C46" s="279"/>
      <c r="D46" s="279"/>
      <c r="E46" s="279"/>
      <c r="F46" s="279"/>
      <c r="G46" s="279"/>
      <c r="H46" s="280"/>
    </row>
    <row r="47" spans="2:8" ht="18.600000000000001" customHeight="1" thickTop="1" x14ac:dyDescent="0.25">
      <c r="B47" s="213"/>
      <c r="C47" s="351" t="s">
        <v>181</v>
      </c>
      <c r="D47" s="352"/>
      <c r="E47" s="353" t="s">
        <v>182</v>
      </c>
      <c r="F47" s="354"/>
      <c r="G47" s="279"/>
      <c r="H47" s="280"/>
    </row>
    <row r="48" spans="2:8" ht="53.1" customHeight="1" x14ac:dyDescent="0.25">
      <c r="B48" s="213"/>
      <c r="C48" s="355" t="s">
        <v>171</v>
      </c>
      <c r="D48" s="348"/>
      <c r="E48" s="349" t="s">
        <v>187</v>
      </c>
      <c r="F48" s="350"/>
      <c r="G48" s="279"/>
      <c r="H48" s="280"/>
    </row>
    <row r="49" spans="2:8" ht="54" customHeight="1" x14ac:dyDescent="0.25">
      <c r="B49" s="213"/>
      <c r="C49" s="355" t="s">
        <v>90</v>
      </c>
      <c r="D49" s="348"/>
      <c r="E49" s="349" t="s">
        <v>239</v>
      </c>
      <c r="F49" s="350"/>
      <c r="G49" s="279"/>
      <c r="H49" s="280"/>
    </row>
    <row r="50" spans="2:8" ht="51.95" customHeight="1" x14ac:dyDescent="0.25">
      <c r="B50" s="213"/>
      <c r="C50" s="355" t="s">
        <v>91</v>
      </c>
      <c r="D50" s="348"/>
      <c r="E50" s="349" t="s">
        <v>241</v>
      </c>
      <c r="F50" s="350"/>
      <c r="G50" s="279"/>
      <c r="H50" s="280"/>
    </row>
    <row r="51" spans="2:8" ht="53.45" customHeight="1" x14ac:dyDescent="0.25">
      <c r="B51" s="213"/>
      <c r="C51" s="355" t="s">
        <v>114</v>
      </c>
      <c r="D51" s="348"/>
      <c r="E51" s="349" t="s">
        <v>241</v>
      </c>
      <c r="F51" s="350"/>
      <c r="G51" s="279"/>
      <c r="H51" s="280"/>
    </row>
    <row r="52" spans="2:8" ht="48.6" customHeight="1" x14ac:dyDescent="0.25">
      <c r="B52" s="213"/>
      <c r="C52" s="355" t="s">
        <v>92</v>
      </c>
      <c r="D52" s="348"/>
      <c r="E52" s="349" t="s">
        <v>242</v>
      </c>
      <c r="F52" s="350"/>
      <c r="G52" s="279"/>
      <c r="H52" s="280"/>
    </row>
    <row r="53" spans="2:8" ht="49.5" customHeight="1" x14ac:dyDescent="0.25">
      <c r="B53" s="213"/>
      <c r="C53" s="355" t="s">
        <v>93</v>
      </c>
      <c r="D53" s="348"/>
      <c r="E53" s="349" t="s">
        <v>240</v>
      </c>
      <c r="F53" s="350"/>
      <c r="G53" s="279"/>
      <c r="H53" s="280"/>
    </row>
    <row r="54" spans="2:8" ht="50.1" customHeight="1" x14ac:dyDescent="0.25">
      <c r="B54" s="213"/>
      <c r="C54" s="355" t="s">
        <v>109</v>
      </c>
      <c r="D54" s="348"/>
      <c r="E54" s="349" t="s">
        <v>245</v>
      </c>
      <c r="F54" s="350"/>
      <c r="G54" s="279"/>
      <c r="H54" s="280"/>
    </row>
    <row r="55" spans="2:8" ht="29.45" customHeight="1" x14ac:dyDescent="0.25">
      <c r="B55" s="213"/>
      <c r="C55" s="355" t="s">
        <v>113</v>
      </c>
      <c r="D55" s="348"/>
      <c r="E55" s="349" t="s">
        <v>243</v>
      </c>
      <c r="F55" s="350"/>
      <c r="G55" s="279"/>
      <c r="H55" s="280"/>
    </row>
    <row r="56" spans="2:8" ht="39.950000000000003" customHeight="1" x14ac:dyDescent="0.25">
      <c r="B56" s="213"/>
      <c r="C56" s="355" t="s">
        <v>117</v>
      </c>
      <c r="D56" s="348"/>
      <c r="E56" s="349" t="s">
        <v>244</v>
      </c>
      <c r="F56" s="350"/>
      <c r="G56" s="279"/>
      <c r="H56" s="280"/>
    </row>
    <row r="57" spans="2:8" ht="29.45" customHeight="1" x14ac:dyDescent="0.25">
      <c r="B57" s="213"/>
      <c r="C57" s="355" t="s">
        <v>10</v>
      </c>
      <c r="D57" s="348"/>
      <c r="E57" s="349" t="s">
        <v>199</v>
      </c>
      <c r="F57" s="350"/>
      <c r="G57" s="279"/>
      <c r="H57" s="280"/>
    </row>
    <row r="58" spans="2:8" ht="18.600000000000001" customHeight="1" x14ac:dyDescent="0.25">
      <c r="B58" s="213"/>
      <c r="C58" s="279"/>
      <c r="D58" s="279"/>
      <c r="E58" s="279"/>
      <c r="F58" s="279"/>
      <c r="G58" s="279"/>
      <c r="H58" s="280"/>
    </row>
    <row r="59" spans="2:8" ht="18.600000000000001" customHeight="1" x14ac:dyDescent="0.25">
      <c r="B59" s="369" t="s">
        <v>213</v>
      </c>
      <c r="C59" s="370"/>
      <c r="D59" s="370"/>
      <c r="E59" s="370"/>
      <c r="F59" s="370"/>
      <c r="G59" s="370"/>
      <c r="H59" s="371"/>
    </row>
    <row r="60" spans="2:8" ht="18.600000000000001" customHeight="1" x14ac:dyDescent="0.25">
      <c r="B60" s="213"/>
      <c r="C60" s="279"/>
      <c r="D60" s="279"/>
      <c r="E60" s="279"/>
      <c r="F60" s="279"/>
      <c r="G60" s="279"/>
      <c r="H60" s="280"/>
    </row>
    <row r="61" spans="2:8" ht="18.600000000000001" customHeight="1" x14ac:dyDescent="0.25">
      <c r="B61" s="356" t="s">
        <v>211</v>
      </c>
      <c r="C61" s="357"/>
      <c r="D61" s="357"/>
      <c r="E61" s="357"/>
      <c r="F61" s="357"/>
      <c r="G61" s="357"/>
      <c r="H61" s="358"/>
    </row>
    <row r="62" spans="2:8" ht="18.600000000000001" customHeight="1" x14ac:dyDescent="0.25">
      <c r="B62" s="273"/>
      <c r="C62" s="274"/>
      <c r="D62" s="274"/>
      <c r="E62" s="274"/>
      <c r="F62" s="274"/>
      <c r="G62" s="274"/>
      <c r="H62" s="275"/>
    </row>
    <row r="63" spans="2:8" ht="30" customHeight="1" x14ac:dyDescent="0.25">
      <c r="B63" s="372" t="s">
        <v>212</v>
      </c>
      <c r="C63" s="373"/>
      <c r="D63" s="373"/>
      <c r="E63" s="373"/>
      <c r="F63" s="373"/>
      <c r="G63" s="373"/>
      <c r="H63" s="374"/>
    </row>
    <row r="64" spans="2:8" ht="17.25" thickBot="1" x14ac:dyDescent="0.3">
      <c r="B64" s="213"/>
      <c r="C64" s="279"/>
      <c r="D64" s="279"/>
      <c r="E64" s="279"/>
      <c r="F64" s="279"/>
      <c r="G64" s="279"/>
      <c r="H64" s="280"/>
    </row>
    <row r="65" spans="2:8" ht="30" customHeight="1" thickTop="1" x14ac:dyDescent="0.25">
      <c r="B65" s="213"/>
      <c r="C65" s="351" t="s">
        <v>181</v>
      </c>
      <c r="D65" s="352"/>
      <c r="E65" s="353" t="s">
        <v>182</v>
      </c>
      <c r="F65" s="354"/>
      <c r="G65" s="279"/>
      <c r="H65" s="280"/>
    </row>
    <row r="66" spans="2:8" ht="30" customHeight="1" x14ac:dyDescent="0.25">
      <c r="B66" s="213"/>
      <c r="C66" s="355" t="s">
        <v>124</v>
      </c>
      <c r="D66" s="348"/>
      <c r="E66" s="349" t="s">
        <v>246</v>
      </c>
      <c r="F66" s="350"/>
      <c r="G66" s="279"/>
      <c r="H66" s="280"/>
    </row>
    <row r="67" spans="2:8" ht="44.45" customHeight="1" x14ac:dyDescent="0.25">
      <c r="B67" s="213"/>
      <c r="C67" s="355" t="s">
        <v>125</v>
      </c>
      <c r="D67" s="348"/>
      <c r="E67" s="349" t="s">
        <v>247</v>
      </c>
      <c r="F67" s="350"/>
      <c r="G67" s="279"/>
      <c r="H67" s="280"/>
    </row>
    <row r="68" spans="2:8" ht="51" customHeight="1" x14ac:dyDescent="0.25">
      <c r="B68" s="213"/>
      <c r="C68" s="355" t="s">
        <v>174</v>
      </c>
      <c r="D68" s="348"/>
      <c r="E68" s="349" t="s">
        <v>248</v>
      </c>
      <c r="F68" s="350"/>
      <c r="G68" s="279"/>
      <c r="H68" s="280"/>
    </row>
    <row r="69" spans="2:8" ht="76.5" customHeight="1" x14ac:dyDescent="0.25">
      <c r="B69" s="213"/>
      <c r="C69" s="355" t="s">
        <v>249</v>
      </c>
      <c r="D69" s="348"/>
      <c r="E69" s="349" t="s">
        <v>188</v>
      </c>
      <c r="F69" s="350"/>
      <c r="G69" s="279"/>
      <c r="H69" s="280"/>
    </row>
    <row r="70" spans="2:8" ht="30" customHeight="1" x14ac:dyDescent="0.25">
      <c r="B70" s="213"/>
      <c r="C70" s="355" t="s">
        <v>147</v>
      </c>
      <c r="D70" s="348"/>
      <c r="E70" s="349" t="s">
        <v>251</v>
      </c>
      <c r="F70" s="350"/>
      <c r="G70" s="279"/>
      <c r="H70" s="280"/>
    </row>
    <row r="71" spans="2:8" ht="30" customHeight="1" x14ac:dyDescent="0.25">
      <c r="B71" s="213"/>
      <c r="C71" s="355" t="s">
        <v>252</v>
      </c>
      <c r="D71" s="348"/>
      <c r="E71" s="349" t="s">
        <v>253</v>
      </c>
      <c r="F71" s="350"/>
      <c r="G71" s="279"/>
      <c r="H71" s="280"/>
    </row>
    <row r="72" spans="2:8" ht="30" customHeight="1" x14ac:dyDescent="0.25">
      <c r="B72" s="213"/>
      <c r="C72" s="355" t="s">
        <v>254</v>
      </c>
      <c r="D72" s="348"/>
      <c r="E72" s="349" t="s">
        <v>255</v>
      </c>
      <c r="F72" s="350"/>
      <c r="G72" s="279"/>
      <c r="H72" s="280"/>
    </row>
    <row r="73" spans="2:8" ht="53.45" customHeight="1" x14ac:dyDescent="0.25">
      <c r="B73" s="213"/>
      <c r="C73" s="355" t="s">
        <v>132</v>
      </c>
      <c r="D73" s="348"/>
      <c r="E73" s="349" t="s">
        <v>250</v>
      </c>
      <c r="F73" s="350"/>
      <c r="G73" s="279"/>
      <c r="H73" s="280"/>
    </row>
    <row r="74" spans="2:8" ht="30" customHeight="1" x14ac:dyDescent="0.25">
      <c r="B74" s="213"/>
      <c r="C74" s="279"/>
      <c r="D74" s="279"/>
      <c r="E74" s="279"/>
      <c r="F74" s="279"/>
      <c r="G74" s="279"/>
      <c r="H74" s="280"/>
    </row>
    <row r="75" spans="2:8" ht="18.600000000000001" customHeight="1" x14ac:dyDescent="0.25">
      <c r="B75" s="356" t="s">
        <v>215</v>
      </c>
      <c r="C75" s="357"/>
      <c r="D75" s="357"/>
      <c r="E75" s="357"/>
      <c r="F75" s="357"/>
      <c r="G75" s="357"/>
      <c r="H75" s="358"/>
    </row>
    <row r="76" spans="2:8" ht="18.600000000000001" customHeight="1" x14ac:dyDescent="0.25">
      <c r="B76" s="281"/>
      <c r="C76" s="282"/>
      <c r="D76" s="282"/>
      <c r="E76" s="282"/>
      <c r="F76" s="282"/>
      <c r="G76" s="282"/>
      <c r="H76" s="283"/>
    </row>
    <row r="77" spans="2:8" ht="18.600000000000001" customHeight="1" x14ac:dyDescent="0.25">
      <c r="B77" s="356" t="s">
        <v>216</v>
      </c>
      <c r="C77" s="357"/>
      <c r="D77" s="357"/>
      <c r="E77" s="357"/>
      <c r="F77" s="357"/>
      <c r="G77" s="357"/>
      <c r="H77" s="358"/>
    </row>
    <row r="78" spans="2:8" ht="18.600000000000001" customHeight="1" x14ac:dyDescent="0.25">
      <c r="B78" s="281"/>
      <c r="C78" s="282"/>
      <c r="D78" s="282"/>
      <c r="E78" s="282"/>
      <c r="F78" s="282"/>
      <c r="G78" s="282"/>
      <c r="H78" s="283"/>
    </row>
    <row r="79" spans="2:8" ht="18.600000000000001" customHeight="1" x14ac:dyDescent="0.25">
      <c r="B79" s="356" t="s">
        <v>217</v>
      </c>
      <c r="C79" s="357"/>
      <c r="D79" s="357"/>
      <c r="E79" s="357"/>
      <c r="F79" s="357"/>
      <c r="G79" s="357"/>
      <c r="H79" s="358"/>
    </row>
    <row r="80" spans="2:8" ht="16.5" x14ac:dyDescent="0.25">
      <c r="B80" s="213"/>
      <c r="C80" s="302"/>
      <c r="D80" s="302"/>
      <c r="E80" s="302"/>
      <c r="F80" s="302"/>
      <c r="G80" s="302"/>
      <c r="H80" s="214"/>
    </row>
    <row r="81" spans="2:8" ht="16.5" x14ac:dyDescent="0.25">
      <c r="B81" s="213"/>
      <c r="C81" s="302"/>
      <c r="D81" s="302"/>
      <c r="E81" s="302"/>
      <c r="F81" s="302"/>
      <c r="G81" s="302"/>
      <c r="H81" s="214"/>
    </row>
    <row r="82" spans="2:8" ht="16.5" x14ac:dyDescent="0.25">
      <c r="B82" s="213" t="s">
        <v>258</v>
      </c>
      <c r="C82" s="302"/>
      <c r="D82" s="302"/>
      <c r="E82" s="302"/>
      <c r="F82" s="302"/>
      <c r="G82" s="302"/>
      <c r="H82" s="214"/>
    </row>
    <row r="83" spans="2:8" ht="16.5" x14ac:dyDescent="0.25">
      <c r="B83" s="213"/>
      <c r="C83" s="302"/>
      <c r="D83" s="302"/>
      <c r="E83" s="302"/>
      <c r="F83" s="302"/>
      <c r="G83" s="302"/>
      <c r="H83" s="214"/>
    </row>
    <row r="84" spans="2:8" ht="15.75" thickBot="1" x14ac:dyDescent="0.3">
      <c r="B84" s="294"/>
      <c r="C84" s="299"/>
      <c r="D84" s="303"/>
      <c r="E84" s="304"/>
      <c r="F84" s="304"/>
      <c r="G84" s="305"/>
      <c r="H84" s="295"/>
    </row>
    <row r="85" spans="2:8" ht="15.75" thickTop="1" x14ac:dyDescent="0.25">
      <c r="B85" s="306" t="s">
        <v>259</v>
      </c>
      <c r="C85" s="393" t="s">
        <v>181</v>
      </c>
      <c r="D85" s="352"/>
      <c r="E85" s="353" t="s">
        <v>182</v>
      </c>
      <c r="F85" s="354"/>
      <c r="G85" s="299"/>
      <c r="H85" s="295"/>
    </row>
    <row r="86" spans="2:8" s="212" customFormat="1" x14ac:dyDescent="0.25">
      <c r="B86" s="310">
        <v>2</v>
      </c>
      <c r="C86" s="360" t="s">
        <v>183</v>
      </c>
      <c r="D86" s="361"/>
      <c r="E86" s="362" t="s">
        <v>184</v>
      </c>
      <c r="F86" s="363"/>
      <c r="G86" s="307"/>
      <c r="H86" s="215"/>
    </row>
    <row r="87" spans="2:8" s="212" customFormat="1" ht="17.25" customHeight="1" x14ac:dyDescent="0.25">
      <c r="B87" s="310">
        <v>2</v>
      </c>
      <c r="C87" s="360" t="s">
        <v>218</v>
      </c>
      <c r="D87" s="361"/>
      <c r="E87" s="362" t="s">
        <v>185</v>
      </c>
      <c r="F87" s="363"/>
      <c r="G87" s="307"/>
      <c r="H87" s="215"/>
    </row>
    <row r="88" spans="2:8" s="212" customFormat="1" ht="25.5" customHeight="1" x14ac:dyDescent="0.25">
      <c r="B88" s="310">
        <v>2</v>
      </c>
      <c r="C88" s="360" t="s">
        <v>203</v>
      </c>
      <c r="D88" s="361"/>
      <c r="E88" s="362" t="s">
        <v>232</v>
      </c>
      <c r="F88" s="363"/>
      <c r="G88" s="307"/>
      <c r="H88" s="215"/>
    </row>
    <row r="89" spans="2:8" s="212" customFormat="1" ht="25.5" customHeight="1" x14ac:dyDescent="0.25">
      <c r="B89" s="310">
        <v>2</v>
      </c>
      <c r="C89" s="360" t="s">
        <v>233</v>
      </c>
      <c r="D89" s="361"/>
      <c r="E89" s="362" t="s">
        <v>234</v>
      </c>
      <c r="F89" s="363"/>
      <c r="G89" s="307"/>
      <c r="H89" s="215"/>
    </row>
    <row r="90" spans="2:8" s="212" customFormat="1" ht="66.95" customHeight="1" x14ac:dyDescent="0.25">
      <c r="B90" s="310">
        <v>2</v>
      </c>
      <c r="C90" s="360" t="s">
        <v>220</v>
      </c>
      <c r="D90" s="361"/>
      <c r="E90" s="362" t="s">
        <v>186</v>
      </c>
      <c r="F90" s="363"/>
      <c r="G90" s="307"/>
      <c r="H90" s="215"/>
    </row>
    <row r="91" spans="2:8" s="212" customFormat="1" ht="67.5" customHeight="1" x14ac:dyDescent="0.25">
      <c r="B91" s="310">
        <v>2</v>
      </c>
      <c r="C91" s="348" t="s">
        <v>78</v>
      </c>
      <c r="D91" s="359"/>
      <c r="E91" s="349" t="s">
        <v>231</v>
      </c>
      <c r="F91" s="350"/>
      <c r="G91" s="307"/>
      <c r="H91" s="215"/>
    </row>
    <row r="92" spans="2:8" s="212" customFormat="1" ht="43.5" customHeight="1" x14ac:dyDescent="0.25">
      <c r="B92" s="310">
        <v>2</v>
      </c>
      <c r="C92" s="348" t="s">
        <v>221</v>
      </c>
      <c r="D92" s="359"/>
      <c r="E92" s="349" t="s">
        <v>222</v>
      </c>
      <c r="F92" s="350"/>
      <c r="G92" s="307"/>
      <c r="H92" s="215"/>
    </row>
    <row r="93" spans="2:8" s="212" customFormat="1" ht="35.1" customHeight="1" x14ac:dyDescent="0.25">
      <c r="B93" s="310">
        <v>2</v>
      </c>
      <c r="C93" s="348" t="s">
        <v>223</v>
      </c>
      <c r="D93" s="359"/>
      <c r="E93" s="349" t="s">
        <v>224</v>
      </c>
      <c r="F93" s="350"/>
      <c r="G93" s="307"/>
      <c r="H93" s="215"/>
    </row>
    <row r="94" spans="2:8" s="212" customFormat="1" ht="72.75" customHeight="1" x14ac:dyDescent="0.25">
      <c r="B94" s="310">
        <v>2</v>
      </c>
      <c r="C94" s="348" t="s">
        <v>50</v>
      </c>
      <c r="D94" s="359"/>
      <c r="E94" s="349" t="s">
        <v>256</v>
      </c>
      <c r="F94" s="350"/>
      <c r="G94" s="307"/>
      <c r="H94" s="215"/>
    </row>
    <row r="95" spans="2:8" s="212" customFormat="1" ht="93.95" customHeight="1" x14ac:dyDescent="0.25">
      <c r="B95" s="310">
        <v>2</v>
      </c>
      <c r="C95" s="348" t="s">
        <v>226</v>
      </c>
      <c r="D95" s="359"/>
      <c r="E95" s="349" t="s">
        <v>227</v>
      </c>
      <c r="F95" s="350"/>
      <c r="G95" s="307"/>
      <c r="H95" s="215"/>
    </row>
    <row r="96" spans="2:8" s="212" customFormat="1" ht="93.95" customHeight="1" x14ac:dyDescent="0.25">
      <c r="B96" s="310">
        <v>2</v>
      </c>
      <c r="C96" s="348" t="s">
        <v>228</v>
      </c>
      <c r="D96" s="359"/>
      <c r="E96" s="349" t="s">
        <v>229</v>
      </c>
      <c r="F96" s="350"/>
      <c r="G96" s="307"/>
      <c r="H96" s="215"/>
    </row>
    <row r="97" spans="2:8" s="212" customFormat="1" x14ac:dyDescent="0.25">
      <c r="B97" s="310">
        <v>2</v>
      </c>
      <c r="C97" s="348" t="s">
        <v>163</v>
      </c>
      <c r="D97" s="359"/>
      <c r="E97" s="349" t="s">
        <v>230</v>
      </c>
      <c r="F97" s="350"/>
      <c r="G97" s="307"/>
      <c r="H97" s="215"/>
    </row>
    <row r="98" spans="2:8" s="212" customFormat="1" ht="66.599999999999994" customHeight="1" x14ac:dyDescent="0.25">
      <c r="B98" s="310">
        <v>3</v>
      </c>
      <c r="C98" s="348" t="s">
        <v>196</v>
      </c>
      <c r="D98" s="359"/>
      <c r="E98" s="349" t="s">
        <v>236</v>
      </c>
      <c r="F98" s="350"/>
      <c r="G98" s="307"/>
      <c r="H98" s="215"/>
    </row>
    <row r="99" spans="2:8" s="212" customFormat="1" ht="66.599999999999994" customHeight="1" x14ac:dyDescent="0.25">
      <c r="B99" s="310">
        <v>3</v>
      </c>
      <c r="C99" s="348" t="s">
        <v>168</v>
      </c>
      <c r="D99" s="359"/>
      <c r="E99" s="349" t="s">
        <v>261</v>
      </c>
      <c r="F99" s="350"/>
      <c r="G99" s="307"/>
      <c r="H99" s="215"/>
    </row>
    <row r="100" spans="2:8" s="212" customFormat="1" ht="62.45" customHeight="1" x14ac:dyDescent="0.25">
      <c r="B100" s="310">
        <v>3</v>
      </c>
      <c r="C100" s="348" t="s">
        <v>64</v>
      </c>
      <c r="D100" s="359"/>
      <c r="E100" s="349" t="s">
        <v>262</v>
      </c>
      <c r="F100" s="350"/>
      <c r="G100" s="307"/>
      <c r="H100" s="215"/>
    </row>
    <row r="101" spans="2:8" s="212" customFormat="1" ht="38.450000000000003" customHeight="1" x14ac:dyDescent="0.25">
      <c r="B101" s="310">
        <v>3</v>
      </c>
      <c r="C101" s="348" t="s">
        <v>237</v>
      </c>
      <c r="D101" s="359"/>
      <c r="E101" s="349" t="s">
        <v>238</v>
      </c>
      <c r="F101" s="350"/>
      <c r="G101" s="307"/>
      <c r="H101" s="215"/>
    </row>
    <row r="102" spans="2:8" ht="59.25" customHeight="1" x14ac:dyDescent="0.25">
      <c r="B102" s="311">
        <v>5</v>
      </c>
      <c r="C102" s="347" t="s">
        <v>171</v>
      </c>
      <c r="D102" s="348"/>
      <c r="E102" s="349" t="s">
        <v>257</v>
      </c>
      <c r="F102" s="350"/>
      <c r="G102" s="299"/>
      <c r="H102" s="295"/>
    </row>
    <row r="103" spans="2:8" ht="59.25" customHeight="1" x14ac:dyDescent="0.25">
      <c r="B103" s="311">
        <v>5</v>
      </c>
      <c r="C103" s="347" t="s">
        <v>90</v>
      </c>
      <c r="D103" s="348"/>
      <c r="E103" s="349" t="s">
        <v>239</v>
      </c>
      <c r="F103" s="350"/>
      <c r="G103" s="299"/>
      <c r="H103" s="295"/>
    </row>
    <row r="104" spans="2:8" ht="59.25" customHeight="1" x14ac:dyDescent="0.25">
      <c r="B104" s="311">
        <v>5</v>
      </c>
      <c r="C104" s="347" t="s">
        <v>91</v>
      </c>
      <c r="D104" s="348"/>
      <c r="E104" s="349" t="s">
        <v>241</v>
      </c>
      <c r="F104" s="350"/>
      <c r="G104" s="299"/>
      <c r="H104" s="295"/>
    </row>
    <row r="105" spans="2:8" ht="59.25" customHeight="1" x14ac:dyDescent="0.25">
      <c r="B105" s="311">
        <v>5</v>
      </c>
      <c r="C105" s="347" t="s">
        <v>114</v>
      </c>
      <c r="D105" s="348"/>
      <c r="E105" s="349" t="s">
        <v>241</v>
      </c>
      <c r="F105" s="350"/>
      <c r="G105" s="299"/>
      <c r="H105" s="295"/>
    </row>
    <row r="106" spans="2:8" ht="47.45" customHeight="1" x14ac:dyDescent="0.25">
      <c r="B106" s="311">
        <v>5</v>
      </c>
      <c r="C106" s="347" t="s">
        <v>92</v>
      </c>
      <c r="D106" s="348"/>
      <c r="E106" s="349" t="s">
        <v>242</v>
      </c>
      <c r="F106" s="350"/>
      <c r="G106" s="299"/>
      <c r="H106" s="295"/>
    </row>
    <row r="107" spans="2:8" ht="45.6" customHeight="1" x14ac:dyDescent="0.25">
      <c r="B107" s="311">
        <v>5</v>
      </c>
      <c r="C107" s="347" t="s">
        <v>93</v>
      </c>
      <c r="D107" s="348"/>
      <c r="E107" s="349" t="s">
        <v>240</v>
      </c>
      <c r="F107" s="350"/>
      <c r="G107" s="299"/>
      <c r="H107" s="295"/>
    </row>
    <row r="108" spans="2:8" ht="32.450000000000003" customHeight="1" x14ac:dyDescent="0.25">
      <c r="B108" s="311">
        <v>5</v>
      </c>
      <c r="C108" s="347" t="s">
        <v>109</v>
      </c>
      <c r="D108" s="348"/>
      <c r="E108" s="349" t="s">
        <v>245</v>
      </c>
      <c r="F108" s="350"/>
      <c r="G108" s="299"/>
      <c r="H108" s="295"/>
    </row>
    <row r="109" spans="2:8" ht="33.6" customHeight="1" x14ac:dyDescent="0.25">
      <c r="B109" s="311">
        <v>5</v>
      </c>
      <c r="C109" s="347" t="s">
        <v>113</v>
      </c>
      <c r="D109" s="348"/>
      <c r="E109" s="349" t="s">
        <v>243</v>
      </c>
      <c r="F109" s="350"/>
      <c r="G109" s="299"/>
      <c r="H109" s="295"/>
    </row>
    <row r="110" spans="2:8" ht="33.6" customHeight="1" x14ac:dyDescent="0.25">
      <c r="B110" s="311">
        <v>5</v>
      </c>
      <c r="C110" s="347" t="s">
        <v>117</v>
      </c>
      <c r="D110" s="348"/>
      <c r="E110" s="349" t="s">
        <v>244</v>
      </c>
      <c r="F110" s="350"/>
      <c r="G110" s="299"/>
      <c r="H110" s="295"/>
    </row>
    <row r="111" spans="2:8" x14ac:dyDescent="0.25">
      <c r="B111" s="311">
        <v>5</v>
      </c>
      <c r="C111" s="347" t="s">
        <v>10</v>
      </c>
      <c r="D111" s="348"/>
      <c r="E111" s="349" t="s">
        <v>199</v>
      </c>
      <c r="F111" s="350"/>
      <c r="G111" s="299"/>
      <c r="H111" s="295"/>
    </row>
    <row r="112" spans="2:8" ht="24.95" customHeight="1" x14ac:dyDescent="0.25">
      <c r="B112" s="311">
        <v>8</v>
      </c>
      <c r="C112" s="347" t="s">
        <v>124</v>
      </c>
      <c r="D112" s="348"/>
      <c r="E112" s="349" t="s">
        <v>246</v>
      </c>
      <c r="F112" s="350"/>
      <c r="G112" s="299"/>
      <c r="H112" s="295"/>
    </row>
    <row r="113" spans="2:8" ht="46.5" customHeight="1" x14ac:dyDescent="0.25">
      <c r="B113" s="311">
        <v>8</v>
      </c>
      <c r="C113" s="347" t="s">
        <v>125</v>
      </c>
      <c r="D113" s="348"/>
      <c r="E113" s="349" t="s">
        <v>247</v>
      </c>
      <c r="F113" s="350"/>
      <c r="G113" s="299"/>
      <c r="H113" s="295"/>
    </row>
    <row r="114" spans="2:8" ht="46.5" customHeight="1" x14ac:dyDescent="0.25">
      <c r="B114" s="311">
        <v>8</v>
      </c>
      <c r="C114" s="347" t="s">
        <v>174</v>
      </c>
      <c r="D114" s="348"/>
      <c r="E114" s="349" t="s">
        <v>248</v>
      </c>
      <c r="F114" s="350"/>
      <c r="G114" s="299"/>
      <c r="H114" s="295"/>
    </row>
    <row r="115" spans="2:8" s="212" customFormat="1" ht="82.5" customHeight="1" x14ac:dyDescent="0.25">
      <c r="B115" s="310">
        <v>8</v>
      </c>
      <c r="C115" s="347" t="s">
        <v>249</v>
      </c>
      <c r="D115" s="348"/>
      <c r="E115" s="349" t="s">
        <v>188</v>
      </c>
      <c r="F115" s="350"/>
      <c r="G115" s="307"/>
      <c r="H115" s="215"/>
    </row>
    <row r="116" spans="2:8" s="212" customFormat="1" ht="33.950000000000003" customHeight="1" x14ac:dyDescent="0.25">
      <c r="B116" s="310">
        <v>8</v>
      </c>
      <c r="C116" s="347" t="s">
        <v>147</v>
      </c>
      <c r="D116" s="348"/>
      <c r="E116" s="349" t="s">
        <v>251</v>
      </c>
      <c r="F116" s="350"/>
      <c r="G116" s="307"/>
      <c r="H116" s="215"/>
    </row>
    <row r="117" spans="2:8" s="212" customFormat="1" ht="33.950000000000003" customHeight="1" x14ac:dyDescent="0.25">
      <c r="B117" s="310">
        <v>8</v>
      </c>
      <c r="C117" s="347" t="s">
        <v>252</v>
      </c>
      <c r="D117" s="348"/>
      <c r="E117" s="349" t="s">
        <v>253</v>
      </c>
      <c r="F117" s="350"/>
      <c r="G117" s="307"/>
      <c r="H117" s="215"/>
    </row>
    <row r="118" spans="2:8" s="212" customFormat="1" ht="33.950000000000003" customHeight="1" x14ac:dyDescent="0.25">
      <c r="B118" s="310">
        <v>8</v>
      </c>
      <c r="C118" s="347" t="s">
        <v>254</v>
      </c>
      <c r="D118" s="348"/>
      <c r="E118" s="349" t="s">
        <v>255</v>
      </c>
      <c r="F118" s="350"/>
      <c r="G118" s="307"/>
      <c r="H118" s="215"/>
    </row>
    <row r="119" spans="2:8" s="212" customFormat="1" ht="46.5" customHeight="1" x14ac:dyDescent="0.25">
      <c r="B119" s="310">
        <v>8</v>
      </c>
      <c r="C119" s="347" t="s">
        <v>132</v>
      </c>
      <c r="D119" s="348"/>
      <c r="E119" s="349" t="s">
        <v>250</v>
      </c>
      <c r="F119" s="350"/>
      <c r="G119" s="307"/>
      <c r="H119" s="215"/>
    </row>
    <row r="120" spans="2:8" ht="6.75" customHeight="1" thickBot="1" x14ac:dyDescent="0.3">
      <c r="B120" s="294"/>
      <c r="C120" s="375"/>
      <c r="D120" s="376"/>
      <c r="E120" s="377"/>
      <c r="F120" s="378"/>
      <c r="G120" s="299"/>
      <c r="H120" s="295"/>
    </row>
    <row r="121" spans="2:8" ht="15.75" thickTop="1" x14ac:dyDescent="0.25">
      <c r="B121" s="294"/>
      <c r="C121" s="308"/>
      <c r="D121" s="308"/>
      <c r="E121" s="309"/>
      <c r="F121" s="309"/>
      <c r="G121" s="299"/>
      <c r="H121" s="295"/>
    </row>
    <row r="122" spans="2:8" ht="15.75" thickBot="1" x14ac:dyDescent="0.3">
      <c r="B122" s="296"/>
      <c r="C122" s="297"/>
      <c r="D122" s="297"/>
      <c r="E122" s="297"/>
      <c r="F122" s="297"/>
      <c r="G122" s="297"/>
      <c r="H122" s="298"/>
    </row>
    <row r="126" spans="2:8" x14ac:dyDescent="0.25">
      <c r="B126" s="335" t="s">
        <v>271</v>
      </c>
    </row>
    <row r="127" spans="2:8" ht="48" customHeight="1" x14ac:dyDescent="0.25">
      <c r="B127" s="345" t="s">
        <v>272</v>
      </c>
      <c r="C127" s="345"/>
    </row>
    <row r="128" spans="2:8" x14ac:dyDescent="0.25">
      <c r="B128" s="346">
        <v>44342</v>
      </c>
      <c r="C128" s="346"/>
    </row>
  </sheetData>
  <sheetProtection sheet="1" scenarios="1" formatCells="0" formatColumns="0" formatRows="0"/>
  <autoFilter ref="B85:H119" xr:uid="{00000000-0009-0000-0000-000000000000}">
    <filterColumn colId="1" showButton="0"/>
    <filterColumn colId="3" showButton="0"/>
  </autoFilter>
  <mergeCells count="170">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zoomScale="85" zoomScaleNormal="85" workbookViewId="0">
      <selection activeCell="G24" sqref="G24"/>
    </sheetView>
  </sheetViews>
  <sheetFormatPr baseColWidth="10" defaultColWidth="10.85546875" defaultRowHeight="15" x14ac:dyDescent="0.25"/>
  <cols>
    <col min="1" max="1" width="26.42578125" customWidth="1"/>
    <col min="2" max="2" width="29.42578125" customWidth="1"/>
    <col min="4" max="4" width="27.42578125" customWidth="1"/>
    <col min="6" max="6" width="14.42578125" customWidth="1"/>
  </cols>
  <sheetData>
    <row r="1" spans="1:11" s="9" customFormat="1" ht="37.5" customHeight="1" x14ac:dyDescent="0.2">
      <c r="A1" s="415"/>
      <c r="B1" s="447" t="str">
        <f>+'2 CONTEXTO E IDENTIFICACIÓN'!C1</f>
        <v>MAPA DE RIESGOS</v>
      </c>
      <c r="C1" s="50" t="str">
        <f>+'2 CONTEXTO E IDENTIFICACIÓN'!D1</f>
        <v>CÓDIGO:</v>
      </c>
      <c r="D1" s="50">
        <f>+'2 CONTEXTO E IDENTIFICACIÓN'!E1</f>
        <v>0</v>
      </c>
      <c r="F1" s="239" t="str">
        <f>+'2 CONTEXTO E IDENTIFICACIÓN'!$G$4</f>
        <v>Elaboración o Actualización:</v>
      </c>
      <c r="G1" s="260" t="str">
        <f>+IF('2 CONTEXTO E IDENTIFICACIÓN'!$H$4="","",'2 CONTEXTO E IDENTIFICACIÓN'!$H$4)</f>
        <v/>
      </c>
      <c r="H1" s="20"/>
      <c r="I1" s="20"/>
    </row>
    <row r="2" spans="1:11" s="9" customFormat="1" ht="37.5" customHeight="1" x14ac:dyDescent="0.2">
      <c r="A2" s="415"/>
      <c r="B2" s="448"/>
      <c r="C2" s="50" t="str">
        <f>+'2 CONTEXTO E IDENTIFICACIÓN'!D2</f>
        <v>VERSIÓN:</v>
      </c>
      <c r="D2" s="50">
        <f>+'2 CONTEXTO E IDENTIFICACIÓN'!E2</f>
        <v>0</v>
      </c>
      <c r="F2" s="242" t="str">
        <f>+'2 CONTEXTO E IDENTIFICACIÓN'!$E$5</f>
        <v>Vigencia del:</v>
      </c>
      <c r="G2" s="240" t="str">
        <f>+IF('2 CONTEXTO E IDENTIFICACIÓN'!$F$5="","",'2 CONTEXTO E IDENTIFICACIÓN'!$F$5)</f>
        <v/>
      </c>
      <c r="H2" s="241" t="s">
        <v>111</v>
      </c>
      <c r="I2" s="238" t="str">
        <f>+IF('2 CONTEXTO E IDENTIFICACIÓN'!$H$5="","",'2 CONTEXTO E IDENTIFICACIÓN'!$H$5)</f>
        <v/>
      </c>
    </row>
    <row r="3" spans="1:11" s="9" customFormat="1" ht="8.25" customHeight="1" x14ac:dyDescent="0.2">
      <c r="A3" s="22"/>
      <c r="B3" s="22"/>
      <c r="C3" s="22"/>
      <c r="D3" s="52"/>
      <c r="F3" s="56"/>
    </row>
    <row r="4" spans="1:11" s="10" customFormat="1" ht="14.45" customHeight="1" x14ac:dyDescent="0.25">
      <c r="A4" s="27" t="s">
        <v>155</v>
      </c>
      <c r="B4" s="416" t="str">
        <f>+IF('2 CONTEXTO E IDENTIFICACIÓN'!$C$4="","",'2 CONTEXTO E IDENTIFICACIÓN'!$C$4)</f>
        <v/>
      </c>
      <c r="C4" s="416"/>
      <c r="D4" s="416"/>
      <c r="E4" s="143"/>
      <c r="F4" s="144"/>
    </row>
    <row r="5" spans="1:11" ht="15.75" thickBot="1" x14ac:dyDescent="0.3">
      <c r="A5" s="27" t="s">
        <v>153</v>
      </c>
      <c r="B5" s="416" t="str">
        <f>+IF('2 CONTEXTO E IDENTIFICACIÓN'!$E$4="","",'2 CONTEXTO E IDENTIFICACIÓN'!$E$4)</f>
        <v/>
      </c>
      <c r="C5" s="417"/>
      <c r="D5" s="417"/>
    </row>
    <row r="6" spans="1:11" ht="15.75" thickBot="1" x14ac:dyDescent="0.3">
      <c r="A6" s="483" t="s">
        <v>46</v>
      </c>
      <c r="B6" s="484"/>
      <c r="C6" s="484"/>
      <c r="D6" s="484"/>
      <c r="E6" s="484"/>
      <c r="F6" s="484"/>
      <c r="G6" s="484"/>
      <c r="H6" s="484"/>
      <c r="I6" s="484"/>
      <c r="J6" s="484"/>
      <c r="K6" s="485"/>
    </row>
    <row r="7" spans="1:11" ht="6" customHeight="1" thickBot="1" x14ac:dyDescent="0.3">
      <c r="A7" s="483"/>
      <c r="B7" s="484"/>
      <c r="C7" s="484"/>
      <c r="D7" s="484"/>
      <c r="E7" s="484"/>
      <c r="F7" s="484"/>
      <c r="G7" s="484"/>
      <c r="H7" s="484"/>
      <c r="I7" s="484"/>
      <c r="J7" s="484"/>
      <c r="K7" s="485"/>
    </row>
    <row r="8" spans="1:11" ht="34.5" customHeight="1" x14ac:dyDescent="0.25">
      <c r="A8" s="486" t="s">
        <v>47</v>
      </c>
      <c r="B8" s="487"/>
      <c r="C8" s="487"/>
      <c r="D8" s="487"/>
      <c r="E8" s="487"/>
      <c r="F8" s="487"/>
      <c r="G8" s="487"/>
      <c r="H8" s="487"/>
      <c r="I8" s="487"/>
      <c r="J8" s="487"/>
      <c r="K8" s="488"/>
    </row>
    <row r="9" spans="1:11" ht="18.75" customHeight="1" x14ac:dyDescent="0.25">
      <c r="A9" s="492" t="s">
        <v>24</v>
      </c>
      <c r="B9" s="493"/>
      <c r="C9" s="493"/>
      <c r="D9" s="493"/>
      <c r="E9" s="493"/>
      <c r="F9" s="493"/>
      <c r="G9" s="493"/>
      <c r="H9" s="493"/>
      <c r="I9" s="493"/>
      <c r="J9" s="493"/>
      <c r="K9" s="494"/>
    </row>
    <row r="10" spans="1:11" ht="34.5" customHeight="1" x14ac:dyDescent="0.25">
      <c r="A10" s="489" t="s">
        <v>25</v>
      </c>
      <c r="B10" s="490"/>
      <c r="C10" s="490"/>
      <c r="D10" s="490"/>
      <c r="E10" s="490"/>
      <c r="F10" s="490"/>
      <c r="G10" s="490"/>
      <c r="H10" s="490"/>
      <c r="I10" s="490"/>
      <c r="J10" s="490"/>
      <c r="K10" s="491"/>
    </row>
    <row r="11" spans="1:11" ht="50.25" customHeight="1" thickBot="1" x14ac:dyDescent="0.3">
      <c r="A11" s="498" t="s">
        <v>119</v>
      </c>
      <c r="B11" s="499"/>
      <c r="C11" s="499"/>
      <c r="D11" s="499"/>
      <c r="E11" s="499"/>
      <c r="F11" s="499"/>
      <c r="G11" s="499"/>
      <c r="H11" s="499"/>
      <c r="I11" s="499"/>
      <c r="J11" s="499"/>
      <c r="K11" s="500"/>
    </row>
    <row r="12" spans="1:11" x14ac:dyDescent="0.25">
      <c r="A12" s="145"/>
      <c r="B12" s="145"/>
      <c r="C12" s="145"/>
      <c r="D12" s="145"/>
      <c r="E12" s="145"/>
      <c r="F12" s="145"/>
      <c r="G12" s="145"/>
      <c r="H12" s="145"/>
      <c r="I12" s="145"/>
      <c r="J12" s="145"/>
      <c r="K12" s="145"/>
    </row>
    <row r="13" spans="1:11" s="147" customFormat="1" ht="38.25" x14ac:dyDescent="0.25">
      <c r="A13" s="146"/>
      <c r="B13" s="495" t="s">
        <v>31</v>
      </c>
      <c r="C13" s="496"/>
      <c r="D13" s="497" t="s">
        <v>32</v>
      </c>
      <c r="E13" s="497"/>
      <c r="G13" s="95" t="s">
        <v>88</v>
      </c>
    </row>
    <row r="14" spans="1:11" x14ac:dyDescent="0.25">
      <c r="A14" s="148" t="s">
        <v>26</v>
      </c>
      <c r="B14" s="149">
        <f>+COUNTIF('8 MAPA RIESGOS'!$G$9:$G$28,G14)</f>
        <v>3</v>
      </c>
      <c r="C14" s="150">
        <f>+B14/$B$18</f>
        <v>0.23076923076923078</v>
      </c>
      <c r="D14" s="149">
        <f>+COUNTIF('8 MAPA RIESGOS'!$L$9:$L$28,G14)</f>
        <v>3</v>
      </c>
      <c r="E14" s="150">
        <f>+D14/$D$18</f>
        <v>0.23076923076923078</v>
      </c>
      <c r="G14" s="125" t="s">
        <v>84</v>
      </c>
    </row>
    <row r="15" spans="1:11" x14ac:dyDescent="0.25">
      <c r="A15" s="148" t="s">
        <v>27</v>
      </c>
      <c r="B15" s="149">
        <f>+COUNTIF('8 MAPA RIESGOS'!$G$9:$G$28,G15)</f>
        <v>8</v>
      </c>
      <c r="C15" s="150">
        <f t="shared" ref="C15:C18" si="0">+B15/$B$18</f>
        <v>0.61538461538461542</v>
      </c>
      <c r="D15" s="149">
        <f>+COUNTIF('8 MAPA RIESGOS'!$L$9:$L$28,G15)</f>
        <v>8</v>
      </c>
      <c r="E15" s="150">
        <f t="shared" ref="E15:E18" si="1">+D15/$D$18</f>
        <v>0.61538461538461542</v>
      </c>
      <c r="G15" s="108" t="s">
        <v>85</v>
      </c>
    </row>
    <row r="16" spans="1:11" x14ac:dyDescent="0.25">
      <c r="A16" s="148" t="s">
        <v>28</v>
      </c>
      <c r="B16" s="149">
        <f>+COUNTIF('8 MAPA RIESGOS'!$G$9:$G$28,G16)</f>
        <v>1</v>
      </c>
      <c r="C16" s="150">
        <f t="shared" si="0"/>
        <v>7.6923076923076927E-2</v>
      </c>
      <c r="D16" s="149">
        <f>+COUNTIF('8 MAPA RIESGOS'!$L$9:$L$28,G16)</f>
        <v>1</v>
      </c>
      <c r="E16" s="150">
        <f t="shared" si="1"/>
        <v>7.6923076923076927E-2</v>
      </c>
      <c r="G16" s="112" t="s">
        <v>5</v>
      </c>
    </row>
    <row r="17" spans="1:7" x14ac:dyDescent="0.25">
      <c r="A17" s="148" t="s">
        <v>29</v>
      </c>
      <c r="B17" s="149">
        <f>+COUNTIF('8 MAPA RIESGOS'!$G$9:$G$28,G17)</f>
        <v>1</v>
      </c>
      <c r="C17" s="150">
        <f t="shared" si="0"/>
        <v>7.6923076923076927E-2</v>
      </c>
      <c r="D17" s="149">
        <f>+COUNTIF('8 MAPA RIESGOS'!$L$9:$L$28,G17)</f>
        <v>1</v>
      </c>
      <c r="E17" s="150">
        <f t="shared" si="1"/>
        <v>7.6923076923076927E-2</v>
      </c>
      <c r="G17" s="116" t="s">
        <v>86</v>
      </c>
    </row>
    <row r="18" spans="1:7" x14ac:dyDescent="0.25">
      <c r="A18" s="148" t="s">
        <v>30</v>
      </c>
      <c r="B18" s="149">
        <f>+SUM(B14:B17)</f>
        <v>13</v>
      </c>
      <c r="C18" s="150">
        <f t="shared" si="0"/>
        <v>1</v>
      </c>
      <c r="D18" s="149">
        <f>+SUM(D14:D17)</f>
        <v>13</v>
      </c>
      <c r="E18" s="150">
        <f t="shared" si="1"/>
        <v>1</v>
      </c>
    </row>
    <row r="20" spans="1:7" s="151" customFormat="1" x14ac:dyDescent="0.25">
      <c r="B20" s="152" t="s">
        <v>31</v>
      </c>
      <c r="D20" s="152" t="s">
        <v>32</v>
      </c>
    </row>
    <row r="21" spans="1:7" s="151" customFormat="1" ht="41.45" customHeight="1" x14ac:dyDescent="0.25">
      <c r="B21" s="153" t="str">
        <f>+IF((B14/B18)&gt;=0.2,G14,+IF(((B14/B18)+(B15/B18))&gt;=0.3,G15,+IF(((B14/B18)+(B15/B18)+(B16/B18))&gt;=0.4,G16,+IF((B14/B18)+(B15/B18)+(B16/B18)+(B17/B18)&gt;=0.5,G17,""))))</f>
        <v>Extremo</v>
      </c>
      <c r="D21" s="153" t="str">
        <f>+IF((D14/D18)&gt;=0.2,G14,+IF(((D14/D18)+(D15/D18))&gt;=0.3,G15,+IF(((D14/D18)+(D15/D18)+(D16/D18))&gt;=0.4,G16,+IF((D14/D18)+(D15/D18)+(D16/D18)+(D17/D18)&gt;=0.5,G17,""))))</f>
        <v>Extremo</v>
      </c>
    </row>
  </sheetData>
  <sheetProtection sheet="1" formatCells="0" formatColumns="0" formatRows="0"/>
  <mergeCells count="12">
    <mergeCell ref="B13:C13"/>
    <mergeCell ref="D13:E13"/>
    <mergeCell ref="A11:K11"/>
    <mergeCell ref="A6:K6"/>
    <mergeCell ref="B4:D4"/>
    <mergeCell ref="B5:D5"/>
    <mergeCell ref="A1:A2"/>
    <mergeCell ref="A7:K7"/>
    <mergeCell ref="A8:K8"/>
    <mergeCell ref="A10:K10"/>
    <mergeCell ref="A9:K9"/>
    <mergeCell ref="B1:B2"/>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K12" sqref="K12"/>
    </sheetView>
  </sheetViews>
  <sheetFormatPr baseColWidth="10" defaultRowHeight="15" x14ac:dyDescent="0.25"/>
  <cols>
    <col min="1" max="1" width="17.42578125" style="324" customWidth="1"/>
    <col min="2" max="2" width="23.42578125" customWidth="1"/>
    <col min="3" max="3" width="12.42578125" customWidth="1"/>
    <col min="4" max="4" width="16.42578125" customWidth="1"/>
    <col min="257" max="257" width="17.7109375" customWidth="1"/>
    <col min="258" max="258" width="23.42578125" customWidth="1"/>
    <col min="260" max="260" width="12.7109375" customWidth="1"/>
    <col min="513" max="513" width="17.7109375" customWidth="1"/>
    <col min="514" max="514" width="23.42578125" customWidth="1"/>
    <col min="516" max="516" width="12.7109375" customWidth="1"/>
    <col min="769" max="769" width="17.7109375" customWidth="1"/>
    <col min="770" max="770" width="23.42578125" customWidth="1"/>
    <col min="772" max="772" width="12.7109375" customWidth="1"/>
    <col min="1025" max="1025" width="17.7109375" customWidth="1"/>
    <col min="1026" max="1026" width="23.42578125" customWidth="1"/>
    <col min="1028" max="1028" width="12.7109375" customWidth="1"/>
    <col min="1281" max="1281" width="17.7109375" customWidth="1"/>
    <col min="1282" max="1282" width="23.42578125" customWidth="1"/>
    <col min="1284" max="1284" width="12.7109375" customWidth="1"/>
    <col min="1537" max="1537" width="17.7109375" customWidth="1"/>
    <col min="1538" max="1538" width="23.42578125" customWidth="1"/>
    <col min="1540" max="1540" width="12.7109375" customWidth="1"/>
    <col min="1793" max="1793" width="17.7109375" customWidth="1"/>
    <col min="1794" max="1794" width="23.42578125" customWidth="1"/>
    <col min="1796" max="1796" width="12.7109375" customWidth="1"/>
    <col min="2049" max="2049" width="17.7109375" customWidth="1"/>
    <col min="2050" max="2050" width="23.42578125" customWidth="1"/>
    <col min="2052" max="2052" width="12.7109375" customWidth="1"/>
    <col min="2305" max="2305" width="17.7109375" customWidth="1"/>
    <col min="2306" max="2306" width="23.42578125" customWidth="1"/>
    <col min="2308" max="2308" width="12.7109375" customWidth="1"/>
    <col min="2561" max="2561" width="17.7109375" customWidth="1"/>
    <col min="2562" max="2562" width="23.42578125" customWidth="1"/>
    <col min="2564" max="2564" width="12.7109375" customWidth="1"/>
    <col min="2817" max="2817" width="17.7109375" customWidth="1"/>
    <col min="2818" max="2818" width="23.42578125" customWidth="1"/>
    <col min="2820" max="2820" width="12.7109375" customWidth="1"/>
    <col min="3073" max="3073" width="17.7109375" customWidth="1"/>
    <col min="3074" max="3074" width="23.42578125" customWidth="1"/>
    <col min="3076" max="3076" width="12.7109375" customWidth="1"/>
    <col min="3329" max="3329" width="17.7109375" customWidth="1"/>
    <col min="3330" max="3330" width="23.42578125" customWidth="1"/>
    <col min="3332" max="3332" width="12.7109375" customWidth="1"/>
    <col min="3585" max="3585" width="17.7109375" customWidth="1"/>
    <col min="3586" max="3586" width="23.42578125" customWidth="1"/>
    <col min="3588" max="3588" width="12.7109375" customWidth="1"/>
    <col min="3841" max="3841" width="17.7109375" customWidth="1"/>
    <col min="3842" max="3842" width="23.42578125" customWidth="1"/>
    <col min="3844" max="3844" width="12.7109375" customWidth="1"/>
    <col min="4097" max="4097" width="17.7109375" customWidth="1"/>
    <col min="4098" max="4098" width="23.42578125" customWidth="1"/>
    <col min="4100" max="4100" width="12.7109375" customWidth="1"/>
    <col min="4353" max="4353" width="17.7109375" customWidth="1"/>
    <col min="4354" max="4354" width="23.42578125" customWidth="1"/>
    <col min="4356" max="4356" width="12.7109375" customWidth="1"/>
    <col min="4609" max="4609" width="17.7109375" customWidth="1"/>
    <col min="4610" max="4610" width="23.42578125" customWidth="1"/>
    <col min="4612" max="4612" width="12.7109375" customWidth="1"/>
    <col min="4865" max="4865" width="17.7109375" customWidth="1"/>
    <col min="4866" max="4866" width="23.42578125" customWidth="1"/>
    <col min="4868" max="4868" width="12.7109375" customWidth="1"/>
    <col min="5121" max="5121" width="17.7109375" customWidth="1"/>
    <col min="5122" max="5122" width="23.42578125" customWidth="1"/>
    <col min="5124" max="5124" width="12.7109375" customWidth="1"/>
    <col min="5377" max="5377" width="17.7109375" customWidth="1"/>
    <col min="5378" max="5378" width="23.42578125" customWidth="1"/>
    <col min="5380" max="5380" width="12.7109375" customWidth="1"/>
    <col min="5633" max="5633" width="17.7109375" customWidth="1"/>
    <col min="5634" max="5634" width="23.42578125" customWidth="1"/>
    <col min="5636" max="5636" width="12.7109375" customWidth="1"/>
    <col min="5889" max="5889" width="17.7109375" customWidth="1"/>
    <col min="5890" max="5890" width="23.42578125" customWidth="1"/>
    <col min="5892" max="5892" width="12.7109375" customWidth="1"/>
    <col min="6145" max="6145" width="17.7109375" customWidth="1"/>
    <col min="6146" max="6146" width="23.42578125" customWidth="1"/>
    <col min="6148" max="6148" width="12.7109375" customWidth="1"/>
    <col min="6401" max="6401" width="17.7109375" customWidth="1"/>
    <col min="6402" max="6402" width="23.42578125" customWidth="1"/>
    <col min="6404" max="6404" width="12.7109375" customWidth="1"/>
    <col min="6657" max="6657" width="17.7109375" customWidth="1"/>
    <col min="6658" max="6658" width="23.42578125" customWidth="1"/>
    <col min="6660" max="6660" width="12.7109375" customWidth="1"/>
    <col min="6913" max="6913" width="17.7109375" customWidth="1"/>
    <col min="6914" max="6914" width="23.42578125" customWidth="1"/>
    <col min="6916" max="6916" width="12.7109375" customWidth="1"/>
    <col min="7169" max="7169" width="17.7109375" customWidth="1"/>
    <col min="7170" max="7170" width="23.42578125" customWidth="1"/>
    <col min="7172" max="7172" width="12.7109375" customWidth="1"/>
    <col min="7425" max="7425" width="17.7109375" customWidth="1"/>
    <col min="7426" max="7426" width="23.42578125" customWidth="1"/>
    <col min="7428" max="7428" width="12.7109375" customWidth="1"/>
    <col min="7681" max="7681" width="17.7109375" customWidth="1"/>
    <col min="7682" max="7682" width="23.42578125" customWidth="1"/>
    <col min="7684" max="7684" width="12.7109375" customWidth="1"/>
    <col min="7937" max="7937" width="17.7109375" customWidth="1"/>
    <col min="7938" max="7938" width="23.42578125" customWidth="1"/>
    <col min="7940" max="7940" width="12.7109375" customWidth="1"/>
    <col min="8193" max="8193" width="17.7109375" customWidth="1"/>
    <col min="8194" max="8194" width="23.42578125" customWidth="1"/>
    <col min="8196" max="8196" width="12.7109375" customWidth="1"/>
    <col min="8449" max="8449" width="17.7109375" customWidth="1"/>
    <col min="8450" max="8450" width="23.42578125" customWidth="1"/>
    <col min="8452" max="8452" width="12.7109375" customWidth="1"/>
    <col min="8705" max="8705" width="17.7109375" customWidth="1"/>
    <col min="8706" max="8706" width="23.42578125" customWidth="1"/>
    <col min="8708" max="8708" width="12.7109375" customWidth="1"/>
    <col min="8961" max="8961" width="17.7109375" customWidth="1"/>
    <col min="8962" max="8962" width="23.42578125" customWidth="1"/>
    <col min="8964" max="8964" width="12.7109375" customWidth="1"/>
    <col min="9217" max="9217" width="17.7109375" customWidth="1"/>
    <col min="9218" max="9218" width="23.42578125" customWidth="1"/>
    <col min="9220" max="9220" width="12.7109375" customWidth="1"/>
    <col min="9473" max="9473" width="17.7109375" customWidth="1"/>
    <col min="9474" max="9474" width="23.42578125" customWidth="1"/>
    <col min="9476" max="9476" width="12.7109375" customWidth="1"/>
    <col min="9729" max="9729" width="17.7109375" customWidth="1"/>
    <col min="9730" max="9730" width="23.42578125" customWidth="1"/>
    <col min="9732" max="9732" width="12.7109375" customWidth="1"/>
    <col min="9985" max="9985" width="17.7109375" customWidth="1"/>
    <col min="9986" max="9986" width="23.42578125" customWidth="1"/>
    <col min="9988" max="9988" width="12.7109375" customWidth="1"/>
    <col min="10241" max="10241" width="17.7109375" customWidth="1"/>
    <col min="10242" max="10242" width="23.42578125" customWidth="1"/>
    <col min="10244" max="10244" width="12.7109375" customWidth="1"/>
    <col min="10497" max="10497" width="17.7109375" customWidth="1"/>
    <col min="10498" max="10498" width="23.42578125" customWidth="1"/>
    <col min="10500" max="10500" width="12.7109375" customWidth="1"/>
    <col min="10753" max="10753" width="17.7109375" customWidth="1"/>
    <col min="10754" max="10754" width="23.42578125" customWidth="1"/>
    <col min="10756" max="10756" width="12.7109375" customWidth="1"/>
    <col min="11009" max="11009" width="17.7109375" customWidth="1"/>
    <col min="11010" max="11010" width="23.42578125" customWidth="1"/>
    <col min="11012" max="11012" width="12.7109375" customWidth="1"/>
    <col min="11265" max="11265" width="17.7109375" customWidth="1"/>
    <col min="11266" max="11266" width="23.42578125" customWidth="1"/>
    <col min="11268" max="11268" width="12.7109375" customWidth="1"/>
    <col min="11521" max="11521" width="17.7109375" customWidth="1"/>
    <col min="11522" max="11522" width="23.42578125" customWidth="1"/>
    <col min="11524" max="11524" width="12.7109375" customWidth="1"/>
    <col min="11777" max="11777" width="17.7109375" customWidth="1"/>
    <col min="11778" max="11778" width="23.42578125" customWidth="1"/>
    <col min="11780" max="11780" width="12.7109375" customWidth="1"/>
    <col min="12033" max="12033" width="17.7109375" customWidth="1"/>
    <col min="12034" max="12034" width="23.42578125" customWidth="1"/>
    <col min="12036" max="12036" width="12.7109375" customWidth="1"/>
    <col min="12289" max="12289" width="17.7109375" customWidth="1"/>
    <col min="12290" max="12290" width="23.42578125" customWidth="1"/>
    <col min="12292" max="12292" width="12.7109375" customWidth="1"/>
    <col min="12545" max="12545" width="17.7109375" customWidth="1"/>
    <col min="12546" max="12546" width="23.42578125" customWidth="1"/>
    <col min="12548" max="12548" width="12.7109375" customWidth="1"/>
    <col min="12801" max="12801" width="17.7109375" customWidth="1"/>
    <col min="12802" max="12802" width="23.42578125" customWidth="1"/>
    <col min="12804" max="12804" width="12.7109375" customWidth="1"/>
    <col min="13057" max="13057" width="17.7109375" customWidth="1"/>
    <col min="13058" max="13058" width="23.42578125" customWidth="1"/>
    <col min="13060" max="13060" width="12.7109375" customWidth="1"/>
    <col min="13313" max="13313" width="17.7109375" customWidth="1"/>
    <col min="13314" max="13314" width="23.42578125" customWidth="1"/>
    <col min="13316" max="13316" width="12.7109375" customWidth="1"/>
    <col min="13569" max="13569" width="17.7109375" customWidth="1"/>
    <col min="13570" max="13570" width="23.42578125" customWidth="1"/>
    <col min="13572" max="13572" width="12.7109375" customWidth="1"/>
    <col min="13825" max="13825" width="17.7109375" customWidth="1"/>
    <col min="13826" max="13826" width="23.42578125" customWidth="1"/>
    <col min="13828" max="13828" width="12.7109375" customWidth="1"/>
    <col min="14081" max="14081" width="17.7109375" customWidth="1"/>
    <col min="14082" max="14082" width="23.42578125" customWidth="1"/>
    <col min="14084" max="14084" width="12.7109375" customWidth="1"/>
    <col min="14337" max="14337" width="17.7109375" customWidth="1"/>
    <col min="14338" max="14338" width="23.42578125" customWidth="1"/>
    <col min="14340" max="14340" width="12.7109375" customWidth="1"/>
    <col min="14593" max="14593" width="17.7109375" customWidth="1"/>
    <col min="14594" max="14594" width="23.42578125" customWidth="1"/>
    <col min="14596" max="14596" width="12.7109375" customWidth="1"/>
    <col min="14849" max="14849" width="17.7109375" customWidth="1"/>
    <col min="14850" max="14850" width="23.42578125" customWidth="1"/>
    <col min="14852" max="14852" width="12.7109375" customWidth="1"/>
    <col min="15105" max="15105" width="17.7109375" customWidth="1"/>
    <col min="15106" max="15106" width="23.42578125" customWidth="1"/>
    <col min="15108" max="15108" width="12.7109375" customWidth="1"/>
    <col min="15361" max="15361" width="17.7109375" customWidth="1"/>
    <col min="15362" max="15362" width="23.42578125" customWidth="1"/>
    <col min="15364" max="15364" width="12.7109375" customWidth="1"/>
    <col min="15617" max="15617" width="17.7109375" customWidth="1"/>
    <col min="15618" max="15618" width="23.42578125" customWidth="1"/>
    <col min="15620" max="15620" width="12.7109375" customWidth="1"/>
    <col min="15873" max="15873" width="17.7109375" customWidth="1"/>
    <col min="15874" max="15874" width="23.42578125" customWidth="1"/>
    <col min="15876" max="15876" width="12.7109375" customWidth="1"/>
    <col min="16129" max="16129" width="17.7109375" customWidth="1"/>
    <col min="16130" max="16130" width="23.42578125" customWidth="1"/>
    <col min="16132" max="16132" width="12.7109375" customWidth="1"/>
  </cols>
  <sheetData>
    <row r="1" spans="1:4" ht="36.75" customHeight="1" x14ac:dyDescent="0.25">
      <c r="A1" s="501"/>
      <c r="B1" s="415" t="str">
        <f>+'2 CONTEXTO E IDENTIFICACIÓN'!C1</f>
        <v>MAPA DE RIESGOS</v>
      </c>
      <c r="C1" s="50" t="str">
        <f>+'2 CONTEXTO E IDENTIFICACIÓN'!D1</f>
        <v>CÓDIGO:</v>
      </c>
      <c r="D1" s="166">
        <f>+'2 CONTEXTO E IDENTIFICACIÓN'!E1</f>
        <v>0</v>
      </c>
    </row>
    <row r="2" spans="1:4" ht="36.75" customHeight="1" x14ac:dyDescent="0.25">
      <c r="A2" s="501"/>
      <c r="B2" s="415"/>
      <c r="C2" s="50" t="str">
        <f>+'2 CONTEXTO E IDENTIFICACIÓN'!D2</f>
        <v>VERSIÓN:</v>
      </c>
      <c r="D2" s="166">
        <f>+'2 CONTEXTO E IDENTIFICACIÓN'!E2</f>
        <v>0</v>
      </c>
    </row>
    <row r="3" spans="1:4" s="233" customFormat="1" x14ac:dyDescent="0.25">
      <c r="A3" s="320" t="s">
        <v>12</v>
      </c>
      <c r="B3" s="503" t="s">
        <v>48</v>
      </c>
      <c r="C3" s="503"/>
      <c r="D3" s="503"/>
    </row>
    <row r="4" spans="1:4" ht="69.75" customHeight="1" x14ac:dyDescent="0.25">
      <c r="A4" s="321"/>
      <c r="B4" s="504"/>
      <c r="C4" s="504"/>
      <c r="D4" s="504"/>
    </row>
    <row r="5" spans="1:4" s="234" customFormat="1" ht="91.5" customHeight="1" x14ac:dyDescent="0.25">
      <c r="A5" s="321"/>
      <c r="B5" s="504"/>
      <c r="C5" s="504"/>
      <c r="D5" s="504"/>
    </row>
    <row r="6" spans="1:4" x14ac:dyDescent="0.25">
      <c r="A6" s="322"/>
      <c r="B6" s="502"/>
      <c r="C6" s="502"/>
      <c r="D6" s="502"/>
    </row>
    <row r="7" spans="1:4" x14ac:dyDescent="0.25">
      <c r="A7" s="322"/>
      <c r="B7" s="502"/>
      <c r="C7" s="502"/>
      <c r="D7" s="502"/>
    </row>
    <row r="8" spans="1:4" x14ac:dyDescent="0.25">
      <c r="A8" s="322"/>
      <c r="B8" s="505"/>
      <c r="C8" s="505"/>
      <c r="D8" s="505"/>
    </row>
    <row r="9" spans="1:4" x14ac:dyDescent="0.25">
      <c r="A9" s="322"/>
      <c r="B9" s="502"/>
      <c r="C9" s="502"/>
      <c r="D9" s="502"/>
    </row>
    <row r="10" spans="1:4" x14ac:dyDescent="0.25">
      <c r="A10" s="323"/>
      <c r="B10" s="235"/>
      <c r="C10" s="235"/>
      <c r="D10" s="235"/>
    </row>
    <row r="11" spans="1:4" x14ac:dyDescent="0.25">
      <c r="A11" s="323"/>
      <c r="B11" s="235"/>
      <c r="C11" s="235"/>
      <c r="D11" s="235"/>
    </row>
    <row r="12" spans="1:4" x14ac:dyDescent="0.25">
      <c r="A12" s="323"/>
      <c r="B12" s="235"/>
      <c r="C12" s="235"/>
      <c r="D12" s="235"/>
    </row>
    <row r="13" spans="1:4" x14ac:dyDescent="0.25">
      <c r="A13" s="323"/>
      <c r="B13" s="235"/>
      <c r="C13" s="235"/>
      <c r="D13" s="235"/>
    </row>
    <row r="14" spans="1:4" x14ac:dyDescent="0.25">
      <c r="A14" s="323"/>
      <c r="B14" s="235"/>
      <c r="C14" s="235"/>
      <c r="D14" s="235"/>
    </row>
    <row r="15" spans="1:4" x14ac:dyDescent="0.25">
      <c r="A15" s="323"/>
      <c r="B15" s="235"/>
      <c r="C15" s="235"/>
      <c r="D15" s="235"/>
    </row>
    <row r="16" spans="1:4" x14ac:dyDescent="0.25">
      <c r="A16" s="323"/>
      <c r="B16" s="235"/>
      <c r="C16" s="235"/>
      <c r="D16" s="235"/>
    </row>
    <row r="17" spans="1:4" x14ac:dyDescent="0.25">
      <c r="A17" s="323"/>
      <c r="B17" s="235"/>
      <c r="C17" s="235"/>
      <c r="D17" s="235"/>
    </row>
    <row r="18" spans="1:4" x14ac:dyDescent="0.25">
      <c r="A18" s="323"/>
      <c r="B18" s="235"/>
      <c r="C18" s="235"/>
      <c r="D18" s="235"/>
    </row>
    <row r="19" spans="1:4" x14ac:dyDescent="0.25">
      <c r="A19" s="323"/>
      <c r="B19" s="235"/>
      <c r="C19" s="235"/>
      <c r="D19" s="235"/>
    </row>
    <row r="20" spans="1:4" x14ac:dyDescent="0.25">
      <c r="A20" s="323"/>
      <c r="B20" s="235"/>
      <c r="C20" s="235"/>
      <c r="D20" s="235"/>
    </row>
    <row r="21" spans="1:4" x14ac:dyDescent="0.25">
      <c r="A21" s="323"/>
      <c r="B21" s="235"/>
      <c r="C21" s="235"/>
      <c r="D21" s="235"/>
    </row>
    <row r="22" spans="1:4" x14ac:dyDescent="0.25">
      <c r="A22" s="323"/>
      <c r="B22" s="235"/>
      <c r="C22" s="235"/>
      <c r="D22" s="235"/>
    </row>
    <row r="23" spans="1:4" x14ac:dyDescent="0.25">
      <c r="A23" s="323"/>
      <c r="B23" s="235"/>
      <c r="C23" s="235"/>
      <c r="D23" s="235"/>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topLeftCell="D1" zoomScale="90" zoomScaleNormal="90" workbookViewId="0">
      <pane ySplit="8" topLeftCell="A12" activePane="bottomLeft" state="frozen"/>
      <selection pane="bottomLeft" activeCell="H15" sqref="H15"/>
    </sheetView>
  </sheetViews>
  <sheetFormatPr baseColWidth="10" defaultColWidth="11.42578125" defaultRowHeight="14.25" x14ac:dyDescent="0.25"/>
  <cols>
    <col min="1" max="1" width="21.42578125" style="10" customWidth="1"/>
    <col min="2" max="2" width="16" style="10" customWidth="1"/>
    <col min="3" max="3" width="34" style="10" customWidth="1"/>
    <col min="4" max="4" width="26" style="10" customWidth="1"/>
    <col min="5" max="5" width="28.42578125" style="10" customWidth="1"/>
    <col min="6" max="6" width="36.85546875" style="10" customWidth="1"/>
    <col min="7" max="7" width="24.42578125" style="10" customWidth="1"/>
    <col min="8" max="8" width="30.85546875" style="10" customWidth="1"/>
    <col min="9" max="9" width="30" style="10" hidden="1" customWidth="1"/>
    <col min="10" max="10" width="26.28515625" style="10" customWidth="1"/>
    <col min="11" max="30" width="11.42578125" style="10" customWidth="1"/>
    <col min="31" max="31" width="8.140625" style="10" customWidth="1"/>
    <col min="32" max="36" width="32.28515625" style="10" customWidth="1"/>
    <col min="37" max="16378" width="11.42578125" style="10"/>
    <col min="16379" max="16384" width="25.42578125" style="10" customWidth="1"/>
  </cols>
  <sheetData>
    <row r="1" spans="1:10" s="9" customFormat="1" ht="37.5" hidden="1" customHeight="1" x14ac:dyDescent="0.2">
      <c r="A1" s="401"/>
      <c r="B1" s="337"/>
      <c r="C1" s="400" t="s">
        <v>11</v>
      </c>
      <c r="D1" s="255" t="s">
        <v>133</v>
      </c>
      <c r="E1" s="255"/>
      <c r="H1" s="181"/>
      <c r="I1" s="181"/>
      <c r="J1" s="181"/>
    </row>
    <row r="2" spans="1:10" s="9" customFormat="1" ht="37.5" hidden="1" customHeight="1" x14ac:dyDescent="0.2">
      <c r="A2" s="401"/>
      <c r="B2" s="337"/>
      <c r="C2" s="400"/>
      <c r="D2" s="255" t="s">
        <v>134</v>
      </c>
      <c r="E2" s="256"/>
      <c r="H2" s="181"/>
      <c r="I2" s="181"/>
      <c r="J2" s="181"/>
    </row>
    <row r="3" spans="1:10" s="9" customFormat="1" ht="3.95" hidden="1" customHeight="1" x14ac:dyDescent="0.2">
      <c r="A3" s="252"/>
      <c r="B3" s="252"/>
      <c r="C3" s="252"/>
      <c r="D3" s="253"/>
      <c r="E3" s="254"/>
      <c r="H3" s="181"/>
      <c r="I3" s="181"/>
      <c r="J3" s="181"/>
    </row>
    <row r="4" spans="1:10" ht="27" hidden="1" customHeight="1" x14ac:dyDescent="0.25">
      <c r="A4" s="19" t="s">
        <v>155</v>
      </c>
      <c r="B4" s="19"/>
      <c r="C4" s="251"/>
      <c r="D4" s="19" t="s">
        <v>153</v>
      </c>
      <c r="E4" s="406"/>
      <c r="F4" s="406"/>
      <c r="G4" s="167" t="s">
        <v>203</v>
      </c>
      <c r="H4" s="164"/>
    </row>
    <row r="5" spans="1:10" ht="30" hidden="1" x14ac:dyDescent="0.25">
      <c r="A5" s="19" t="s">
        <v>154</v>
      </c>
      <c r="B5" s="19"/>
      <c r="C5" s="402"/>
      <c r="D5" s="402"/>
      <c r="E5" s="165" t="s">
        <v>202</v>
      </c>
      <c r="F5" s="164"/>
      <c r="G5" s="160" t="s">
        <v>111</v>
      </c>
      <c r="H5" s="164"/>
    </row>
    <row r="6" spans="1:10" ht="15" x14ac:dyDescent="0.25">
      <c r="A6" s="246"/>
      <c r="B6" s="246"/>
      <c r="C6" s="248"/>
      <c r="D6" s="248"/>
      <c r="E6" s="249"/>
      <c r="F6" s="250"/>
      <c r="G6" s="247"/>
      <c r="H6" s="250"/>
    </row>
    <row r="7" spans="1:10" ht="21" customHeight="1" x14ac:dyDescent="0.25">
      <c r="A7" s="403" t="s">
        <v>219</v>
      </c>
      <c r="B7" s="404" t="s">
        <v>279</v>
      </c>
      <c r="C7" s="403" t="s">
        <v>78</v>
      </c>
      <c r="D7" s="403" t="s">
        <v>138</v>
      </c>
      <c r="E7" s="403" t="s">
        <v>295</v>
      </c>
      <c r="F7" s="403" t="s">
        <v>50</v>
      </c>
      <c r="G7" s="403" t="s">
        <v>51</v>
      </c>
      <c r="H7" s="403"/>
    </row>
    <row r="8" spans="1:10" ht="53.1" customHeight="1" x14ac:dyDescent="0.25">
      <c r="A8" s="403"/>
      <c r="B8" s="405"/>
      <c r="C8" s="403"/>
      <c r="D8" s="403"/>
      <c r="E8" s="403"/>
      <c r="F8" s="403"/>
      <c r="G8" s="160" t="s">
        <v>8</v>
      </c>
      <c r="H8" s="160" t="s">
        <v>164</v>
      </c>
      <c r="I8" s="160" t="s">
        <v>165</v>
      </c>
      <c r="J8" s="160" t="s">
        <v>163</v>
      </c>
    </row>
    <row r="9" spans="1:10" s="11" customFormat="1" ht="104.1" customHeight="1" x14ac:dyDescent="0.25">
      <c r="A9" s="2" t="s">
        <v>13</v>
      </c>
      <c r="B9" s="2" t="s">
        <v>280</v>
      </c>
      <c r="C9" s="2" t="s">
        <v>288</v>
      </c>
      <c r="D9" s="2" t="s">
        <v>307</v>
      </c>
      <c r="E9" s="2" t="s">
        <v>296</v>
      </c>
      <c r="F9" s="340" t="str">
        <f>+CONCATENATE(C9," ",D9," ",E9)</f>
        <v>Posibilidad de pérdida reputacional por incumplimiento de las metas establecidas debido a la falta de ejecución y seguimiento de los planes institucionales</v>
      </c>
      <c r="G9" s="3" t="s">
        <v>156</v>
      </c>
      <c r="H9" s="3"/>
      <c r="I9" s="182" t="str">
        <f>+IF(G9='11 FORMULAS'!$B$4,'11 FORMULAS'!$C$4,IF(G9='11 FORMULAS'!$B$6,'11 FORMULAS'!$C$6,IF(G9='11 FORMULAS'!$B$8,'11 FORMULAS'!$C$8,IF(G9='11 FORMULAS'!$B$10,'11 FORMULAS'!$C$10,""))))</f>
        <v>Procesos</v>
      </c>
      <c r="J9" s="182" t="str">
        <f>+H9&amp;I9</f>
        <v>Procesos</v>
      </c>
    </row>
    <row r="10" spans="1:10" s="11" customFormat="1" ht="85.5" x14ac:dyDescent="0.25">
      <c r="A10" s="2" t="s">
        <v>14</v>
      </c>
      <c r="B10" s="2" t="s">
        <v>280</v>
      </c>
      <c r="C10" s="2" t="s">
        <v>287</v>
      </c>
      <c r="D10" s="2" t="s">
        <v>311</v>
      </c>
      <c r="E10" s="2" t="s">
        <v>308</v>
      </c>
      <c r="F10" s="340" t="str">
        <f>+CONCATENATE(C10," ",D10," ",E10)</f>
        <v>Posibilidad de pérdida económica por contratación sin el lleno de requisitos de acuerdo al estatuto y manual de contratación debido a la falta de verificaciónen en la etapa precontractual</v>
      </c>
      <c r="G10" s="3" t="s">
        <v>156</v>
      </c>
      <c r="H10" s="3"/>
      <c r="I10" s="182" t="str">
        <f>+IF(G10='11 FORMULAS'!$B$4,'11 FORMULAS'!$C$4,IF(G10='11 FORMULAS'!$B$6,'11 FORMULAS'!$C$6,IF(G10='11 FORMULAS'!$B$8,'11 FORMULAS'!$C$8,IF(G10='11 FORMULAS'!$B$10,'11 FORMULAS'!$C$10,""))))</f>
        <v>Procesos</v>
      </c>
      <c r="J10" s="182" t="str">
        <f>+H10&amp;I10</f>
        <v>Procesos</v>
      </c>
    </row>
    <row r="11" spans="1:10" ht="42.75" x14ac:dyDescent="0.25">
      <c r="A11" s="2" t="s">
        <v>15</v>
      </c>
      <c r="B11" s="2" t="s">
        <v>280</v>
      </c>
      <c r="C11" s="2" t="s">
        <v>287</v>
      </c>
      <c r="D11" s="2" t="s">
        <v>312</v>
      </c>
      <c r="E11" s="2" t="s">
        <v>313</v>
      </c>
      <c r="F11" s="340" t="str">
        <f t="shared" ref="F11:F28" si="0">+CONCATENATE(C11," ",D11," ",E11)</f>
        <v>Posibilidad de pérdida económica por incumplimiento del objeto contractual  debido a la inadecuada supervisión</v>
      </c>
      <c r="G11" s="3" t="s">
        <v>156</v>
      </c>
      <c r="H11" s="3"/>
      <c r="I11" s="182" t="str">
        <f>+IF(G11='11 FORMULAS'!$B$4,'11 FORMULAS'!$C$4,IF(G11='11 FORMULAS'!$B$6,'11 FORMULAS'!$C$6,IF(G11='11 FORMULAS'!$B$8,'11 FORMULAS'!$C$8,IF(G11='11 FORMULAS'!$B$10,'11 FORMULAS'!$C$10,""))))</f>
        <v>Procesos</v>
      </c>
      <c r="J11" s="182" t="str">
        <f t="shared" ref="J11:J28" si="1">+H11&amp;I11</f>
        <v>Procesos</v>
      </c>
    </row>
    <row r="12" spans="1:10" ht="144" customHeight="1" x14ac:dyDescent="0.25">
      <c r="A12" s="2" t="s">
        <v>16</v>
      </c>
      <c r="B12" s="2" t="s">
        <v>280</v>
      </c>
      <c r="C12" s="2" t="s">
        <v>289</v>
      </c>
      <c r="D12" s="2" t="s">
        <v>339</v>
      </c>
      <c r="E12" s="2" t="s">
        <v>340</v>
      </c>
      <c r="F12" s="340" t="str">
        <f>+CONCATENATE(C12," ",D12," ",E12)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G12" s="3" t="s">
        <v>158</v>
      </c>
      <c r="H12" s="3"/>
      <c r="I12" s="182" t="str">
        <f>+IF(G12='11 FORMULAS'!$B$4,'11 FORMULAS'!$C$4,IF(G12='11 FORMULAS'!$B$6,'11 FORMULAS'!$C$6,IF(G12='11 FORMULAS'!$B$8,'11 FORMULAS'!$C$8,IF(G12='11 FORMULAS'!$B$10,'11 FORMULAS'!$C$10,""))))</f>
        <v>Talento_Humano</v>
      </c>
      <c r="J12" s="182" t="str">
        <f t="shared" si="1"/>
        <v>Talento_Humano</v>
      </c>
    </row>
    <row r="13" spans="1:10" ht="85.5" x14ac:dyDescent="0.25">
      <c r="A13" s="2" t="s">
        <v>17</v>
      </c>
      <c r="B13" s="2" t="s">
        <v>280</v>
      </c>
      <c r="C13" s="2" t="s">
        <v>289</v>
      </c>
      <c r="D13" s="2" t="s">
        <v>335</v>
      </c>
      <c r="E13" s="2" t="s">
        <v>336</v>
      </c>
      <c r="F13" s="340" t="str">
        <f>+CONCATENATE(C13," ",D13," ",E13)</f>
        <v>Posibilidad de pérdida económica y reputacional por fallos condenatorios a la USI ESE debido a la falta defensa, presentación de pruebas y seguimiento en los procesos judiciales</v>
      </c>
      <c r="G13" s="3" t="s">
        <v>156</v>
      </c>
      <c r="H13" s="3"/>
      <c r="I13" s="182" t="str">
        <f>+IF(G13='11 FORMULAS'!$B$4,'11 FORMULAS'!$C$4,IF(G13='11 FORMULAS'!$B$6,'11 FORMULAS'!$C$6,IF(G13='11 FORMULAS'!$B$8,'11 FORMULAS'!$C$8,IF(G13='11 FORMULAS'!$B$10,'11 FORMULAS'!$C$10,""))))</f>
        <v>Procesos</v>
      </c>
      <c r="J13" s="182" t="str">
        <f t="shared" ref="J13:J19" si="2">+H13&amp;I13</f>
        <v>Procesos</v>
      </c>
    </row>
    <row r="14" spans="1:10" ht="85.5" x14ac:dyDescent="0.25">
      <c r="A14" s="2" t="s">
        <v>18</v>
      </c>
      <c r="B14" s="2" t="s">
        <v>280</v>
      </c>
      <c r="C14" s="2" t="s">
        <v>289</v>
      </c>
      <c r="D14" s="2" t="s">
        <v>337</v>
      </c>
      <c r="E14" s="2" t="s">
        <v>338</v>
      </c>
      <c r="F14" s="341" t="str">
        <f>+CONCATENATE(C14," ",D14," ",E14)</f>
        <v xml:space="preserve">Posibilidad de pérdida económica y reputacional por falta de razonabilidad de la información financiera de la Entidad debido a deficiencias en la aplicación de las políticas contables y en el proceso de depuración </v>
      </c>
      <c r="G14" s="3" t="s">
        <v>156</v>
      </c>
      <c r="H14" s="3"/>
      <c r="I14" s="182" t="str">
        <f>+IF(G14='11 FORMULAS'!$B$4,'11 FORMULAS'!$C$4,IF(G14='11 FORMULAS'!$B$6,'11 FORMULAS'!$C$6,IF(G14='11 FORMULAS'!$B$8,'11 FORMULAS'!$C$8,IF(G14='11 FORMULAS'!$B$10,'11 FORMULAS'!$C$10,""))))</f>
        <v>Procesos</v>
      </c>
      <c r="J14" s="182" t="str">
        <f t="shared" si="2"/>
        <v>Procesos</v>
      </c>
    </row>
    <row r="15" spans="1:10" ht="71.25" x14ac:dyDescent="0.25">
      <c r="A15" s="2" t="s">
        <v>19</v>
      </c>
      <c r="B15" s="2" t="s">
        <v>280</v>
      </c>
      <c r="C15" s="2" t="s">
        <v>287</v>
      </c>
      <c r="D15" s="2" t="s">
        <v>343</v>
      </c>
      <c r="E15" s="2" t="s">
        <v>344</v>
      </c>
      <c r="F15" s="340" t="str">
        <f t="shared" ref="F15:F19" si="3">+CONCATENATE(C15," ",D15," ",E15)</f>
        <v>Posibilidad de pérdida económica por recaudo no registrado o no consignado debido a la falta de arqueos a las cajas o debilidades en el proceso de facturación</v>
      </c>
      <c r="G15" s="3" t="s">
        <v>156</v>
      </c>
      <c r="H15" s="3"/>
      <c r="I15" s="182" t="str">
        <f>+IF(G15='11 FORMULAS'!$B$4,'11 FORMULAS'!$C$4,IF(G15='11 FORMULAS'!$B$6,'11 FORMULAS'!$C$6,IF(G15='11 FORMULAS'!$B$8,'11 FORMULAS'!$C$8,IF(G15='11 FORMULAS'!$B$10,'11 FORMULAS'!$C$10,""))))</f>
        <v>Procesos</v>
      </c>
      <c r="J15" s="182" t="str">
        <f t="shared" si="2"/>
        <v>Procesos</v>
      </c>
    </row>
    <row r="16" spans="1:10" ht="99.75" x14ac:dyDescent="0.25">
      <c r="A16" s="2" t="s">
        <v>20</v>
      </c>
      <c r="B16" s="2" t="s">
        <v>280</v>
      </c>
      <c r="C16" s="2" t="s">
        <v>287</v>
      </c>
      <c r="D16" s="2" t="s">
        <v>341</v>
      </c>
      <c r="E16" s="2" t="s">
        <v>342</v>
      </c>
      <c r="F16" s="340" t="str">
        <f t="shared" si="3"/>
        <v>Posibilidad de pérdida económica por recibir o solicitar dádivas o beneficios a nombre propio o de terceros debido a la modificación indebida de valores a los compromisos contractuales de pagos y cuentas de destino para el pago de recursos</v>
      </c>
      <c r="G16" s="3" t="s">
        <v>158</v>
      </c>
      <c r="H16" s="3"/>
      <c r="I16" s="182" t="str">
        <f>+IF(G16='11 FORMULAS'!$B$4,'11 FORMULAS'!$C$4,IF(G16='11 FORMULAS'!$B$6,'11 FORMULAS'!$C$6,IF(G16='11 FORMULAS'!$B$8,'11 FORMULAS'!$C$8,IF(G16='11 FORMULAS'!$B$10,'11 FORMULAS'!$C$10,""))))</f>
        <v>Talento_Humano</v>
      </c>
      <c r="J16" s="182" t="str">
        <f t="shared" si="2"/>
        <v>Talento_Humano</v>
      </c>
    </row>
    <row r="17" spans="1:10" s="12" customFormat="1" ht="57" x14ac:dyDescent="0.25">
      <c r="A17" s="2" t="s">
        <v>21</v>
      </c>
      <c r="B17" s="2" t="s">
        <v>280</v>
      </c>
      <c r="C17" s="2" t="s">
        <v>287</v>
      </c>
      <c r="D17" s="2" t="s">
        <v>323</v>
      </c>
      <c r="E17" s="2" t="s">
        <v>324</v>
      </c>
      <c r="F17" s="340" t="str">
        <f t="shared" si="3"/>
        <v>Posibilidad de pérdida económica por deterioro y perdida de bienes debido a la no realización y/o actualización de inventarios</v>
      </c>
      <c r="G17" s="3" t="s">
        <v>156</v>
      </c>
      <c r="H17" s="3"/>
      <c r="I17" s="182" t="str">
        <f>+IF(G17='11 FORMULAS'!$B$4,'11 FORMULAS'!$C$4,IF(G17='11 FORMULAS'!$B$6,'11 FORMULAS'!$C$6,IF(G17='11 FORMULAS'!$B$8,'11 FORMULAS'!$C$8,IF(G17='11 FORMULAS'!$B$10,'11 FORMULAS'!$C$10,""))))</f>
        <v>Procesos</v>
      </c>
      <c r="J17" s="182" t="str">
        <f t="shared" si="2"/>
        <v>Procesos</v>
      </c>
    </row>
    <row r="18" spans="1:10" s="12" customFormat="1" ht="99.75" x14ac:dyDescent="0.25">
      <c r="A18" s="2" t="s">
        <v>33</v>
      </c>
      <c r="B18" s="2" t="s">
        <v>280</v>
      </c>
      <c r="C18" s="2" t="s">
        <v>289</v>
      </c>
      <c r="D18" s="2" t="s">
        <v>345</v>
      </c>
      <c r="E18" s="2" t="s">
        <v>346</v>
      </c>
      <c r="F18" s="340" t="str">
        <f>+CONCATENATE(C18," ",D18," ",E18)</f>
        <v>Posibilidad de pérdida económica y reputacional por deterioro a la infraestructura fisica y parque automotor de la entidad debido a la falta de mantenimiento preventivo y correctivo en las diferentes sedes y vehiculos de la entidad</v>
      </c>
      <c r="G18" s="3" t="s">
        <v>162</v>
      </c>
      <c r="H18" s="3" t="s">
        <v>49</v>
      </c>
      <c r="I18" s="182" t="str">
        <f>+IF(G18='11 FORMULAS'!$B$4,'11 FORMULAS'!$C$4,IF(G18='11 FORMULAS'!$B$6,'11 FORMULAS'!$C$6,IF(G18='11 FORMULAS'!$B$8,'11 FORMULAS'!$C$8,IF(G18='11 FORMULAS'!$B$10,'11 FORMULAS'!$C$10,""))))</f>
        <v/>
      </c>
      <c r="J18" s="182" t="str">
        <f t="shared" si="2"/>
        <v>Infraestructura</v>
      </c>
    </row>
    <row r="19" spans="1:10" s="12" customFormat="1" ht="57" x14ac:dyDescent="0.25">
      <c r="A19" s="2" t="s">
        <v>34</v>
      </c>
      <c r="B19" s="2" t="s">
        <v>280</v>
      </c>
      <c r="C19" s="2" t="s">
        <v>288</v>
      </c>
      <c r="D19" s="2" t="s">
        <v>330</v>
      </c>
      <c r="E19" s="2" t="s">
        <v>331</v>
      </c>
      <c r="F19" s="340" t="str">
        <f t="shared" si="3"/>
        <v>Posibilidad de pérdida reputacional por deterioro, daño o perdida de historias laborales debido a la falta de seguridad en la custodia de estas</v>
      </c>
      <c r="G19" s="3" t="s">
        <v>156</v>
      </c>
      <c r="H19" s="3"/>
      <c r="I19" s="182" t="str">
        <f>+IF(G19='11 FORMULAS'!$B$4,'11 FORMULAS'!$C$4,IF(G19='11 FORMULAS'!$B$6,'11 FORMULAS'!$C$6,IF(G19='11 FORMULAS'!$B$8,'11 FORMULAS'!$C$8,IF(G19='11 FORMULAS'!$B$10,'11 FORMULAS'!$C$10,""))))</f>
        <v>Procesos</v>
      </c>
      <c r="J19" s="182" t="str">
        <f t="shared" si="2"/>
        <v>Procesos</v>
      </c>
    </row>
    <row r="20" spans="1:10" s="12" customFormat="1" ht="99.75" x14ac:dyDescent="0.25">
      <c r="A20" s="2" t="s">
        <v>35</v>
      </c>
      <c r="B20" s="2" t="s">
        <v>280</v>
      </c>
      <c r="C20" s="2" t="s">
        <v>288</v>
      </c>
      <c r="D20" s="2" t="s">
        <v>347</v>
      </c>
      <c r="E20" s="2" t="s">
        <v>348</v>
      </c>
      <c r="F20" s="340" t="str">
        <f t="shared" si="0"/>
        <v xml:space="preserve">Posibilidad de pérdida reputacional por la no respuesta o extemporaneidad  en la contestación de las PQRS debido a la falta de cultura organizacional de mejora y debilidades en el seguimiento y control de estas </v>
      </c>
      <c r="G20" s="3" t="s">
        <v>156</v>
      </c>
      <c r="H20" s="3"/>
      <c r="I20" s="182" t="str">
        <f>+IF(G20='11 FORMULAS'!$B$4,'11 FORMULAS'!$C$4,IF(G20='11 FORMULAS'!$B$6,'11 FORMULAS'!$C$6,IF(G20='11 FORMULAS'!$B$8,'11 FORMULAS'!$C$8,IF(G20='11 FORMULAS'!$B$10,'11 FORMULAS'!$C$10,""))))</f>
        <v>Procesos</v>
      </c>
      <c r="J20" s="182" t="str">
        <f t="shared" si="1"/>
        <v>Procesos</v>
      </c>
    </row>
    <row r="21" spans="1:10" s="12" customFormat="1" ht="85.5" x14ac:dyDescent="0.25">
      <c r="A21" s="2" t="s">
        <v>36</v>
      </c>
      <c r="B21" s="2" t="s">
        <v>280</v>
      </c>
      <c r="C21" s="2" t="s">
        <v>288</v>
      </c>
      <c r="D21" s="2" t="s">
        <v>349</v>
      </c>
      <c r="E21" s="2" t="s">
        <v>350</v>
      </c>
      <c r="F21" s="340" t="str">
        <f t="shared" si="0"/>
        <v>Posibilidad de pérdida reputacional por la entrega de información reservada e historias clínicas a personas no autorizadas debido a incumplimiento de la política de seguridad de la información</v>
      </c>
      <c r="G21" s="3" t="s">
        <v>156</v>
      </c>
      <c r="H21" s="3"/>
      <c r="I21" s="182" t="str">
        <f>+IF(G21='11 FORMULAS'!$B$4,'11 FORMULAS'!$C$4,IF(G21='11 FORMULAS'!$B$6,'11 FORMULAS'!$C$6,IF(G21='11 FORMULAS'!$B$8,'11 FORMULAS'!$C$8,IF(G21='11 FORMULAS'!$B$10,'11 FORMULAS'!$C$10,""))))</f>
        <v>Procesos</v>
      </c>
      <c r="J21" s="182" t="str">
        <f t="shared" si="1"/>
        <v>Procesos</v>
      </c>
    </row>
    <row r="22" spans="1:10" s="12" customFormat="1" ht="35.1" customHeight="1" x14ac:dyDescent="0.25">
      <c r="A22" s="2" t="s">
        <v>37</v>
      </c>
      <c r="B22" s="2"/>
      <c r="C22" s="2"/>
      <c r="D22" s="2"/>
      <c r="E22" s="2"/>
      <c r="F22" s="340" t="str">
        <f t="shared" si="0"/>
        <v xml:space="preserve">  </v>
      </c>
      <c r="G22" s="3"/>
      <c r="H22" s="3"/>
      <c r="I22" s="182" t="str">
        <f>+IF(G22='11 FORMULAS'!$B$4,'11 FORMULAS'!$C$4,IF(G22='11 FORMULAS'!$B$6,'11 FORMULAS'!$C$6,IF(G22='11 FORMULAS'!$B$8,'11 FORMULAS'!$C$8,IF(G22='11 FORMULAS'!$B$10,'11 FORMULAS'!$C$10,""))))</f>
        <v/>
      </c>
      <c r="J22" s="182" t="str">
        <f t="shared" si="1"/>
        <v/>
      </c>
    </row>
    <row r="23" spans="1:10" s="12" customFormat="1" ht="35.1" customHeight="1" x14ac:dyDescent="0.25">
      <c r="A23" s="2" t="s">
        <v>38</v>
      </c>
      <c r="B23" s="2"/>
      <c r="C23" s="2"/>
      <c r="D23" s="2"/>
      <c r="E23" s="2"/>
      <c r="F23" s="340" t="str">
        <f t="shared" si="0"/>
        <v xml:space="preserve">  </v>
      </c>
      <c r="G23" s="3"/>
      <c r="H23" s="3"/>
      <c r="I23" s="182" t="str">
        <f>+IF(G23='11 FORMULAS'!$B$4,'11 FORMULAS'!$C$4,IF(G23='11 FORMULAS'!$B$6,'11 FORMULAS'!$C$6,IF(G23='11 FORMULAS'!$B$8,'11 FORMULAS'!$C$8,IF(G23='11 FORMULAS'!$B$10,'11 FORMULAS'!$C$10,""))))</f>
        <v/>
      </c>
      <c r="J23" s="182" t="str">
        <f t="shared" si="1"/>
        <v/>
      </c>
    </row>
    <row r="24" spans="1:10" s="12" customFormat="1" ht="35.1" customHeight="1" x14ac:dyDescent="0.25">
      <c r="A24" s="2" t="s">
        <v>39</v>
      </c>
      <c r="B24" s="2"/>
      <c r="C24" s="2"/>
      <c r="D24" s="2"/>
      <c r="E24" s="2"/>
      <c r="F24" s="166" t="str">
        <f t="shared" si="0"/>
        <v xml:space="preserve">  </v>
      </c>
      <c r="G24" s="3"/>
      <c r="H24" s="3"/>
      <c r="I24" s="182" t="str">
        <f>+IF(G24='11 FORMULAS'!$B$4,'11 FORMULAS'!$C$4,IF(G24='11 FORMULAS'!$B$6,'11 FORMULAS'!$C$6,IF(G24='11 FORMULAS'!$B$8,'11 FORMULAS'!$C$8,IF(G24='11 FORMULAS'!$B$10,'11 FORMULAS'!$C$10,""))))</f>
        <v/>
      </c>
      <c r="J24" s="182" t="str">
        <f t="shared" si="1"/>
        <v/>
      </c>
    </row>
    <row r="25" spans="1:10" s="12" customFormat="1" ht="35.1" customHeight="1" x14ac:dyDescent="0.25">
      <c r="A25" s="2" t="s">
        <v>40</v>
      </c>
      <c r="B25" s="2"/>
      <c r="C25" s="2"/>
      <c r="D25" s="2"/>
      <c r="E25" s="2"/>
      <c r="F25" s="166" t="str">
        <f t="shared" si="0"/>
        <v xml:space="preserve">  </v>
      </c>
      <c r="G25" s="3"/>
      <c r="H25" s="3"/>
      <c r="I25" s="182" t="str">
        <f>+IF(G25='11 FORMULAS'!$B$4,'11 FORMULAS'!$C$4,IF(G25='11 FORMULAS'!$B$6,'11 FORMULAS'!$C$6,IF(G25='11 FORMULAS'!$B$8,'11 FORMULAS'!$C$8,IF(G25='11 FORMULAS'!$B$10,'11 FORMULAS'!$C$10,""))))</f>
        <v/>
      </c>
      <c r="J25" s="182" t="str">
        <f t="shared" si="1"/>
        <v/>
      </c>
    </row>
    <row r="26" spans="1:10" s="12" customFormat="1" ht="35.1" customHeight="1" x14ac:dyDescent="0.25">
      <c r="A26" s="2" t="s">
        <v>41</v>
      </c>
      <c r="B26" s="2"/>
      <c r="C26" s="2"/>
      <c r="D26" s="2"/>
      <c r="E26" s="2"/>
      <c r="F26" s="166" t="str">
        <f t="shared" si="0"/>
        <v xml:space="preserve">  </v>
      </c>
      <c r="G26" s="3"/>
      <c r="H26" s="3"/>
      <c r="I26" s="182" t="str">
        <f>+IF(G26='11 FORMULAS'!$B$4,'11 FORMULAS'!$C$4,IF(G26='11 FORMULAS'!$B$6,'11 FORMULAS'!$C$6,IF(G26='11 FORMULAS'!$B$8,'11 FORMULAS'!$C$8,IF(G26='11 FORMULAS'!$B$10,'11 FORMULAS'!$C$10,""))))</f>
        <v/>
      </c>
      <c r="J26" s="182" t="str">
        <f t="shared" si="1"/>
        <v/>
      </c>
    </row>
    <row r="27" spans="1:10" s="12" customFormat="1" ht="35.1" customHeight="1" x14ac:dyDescent="0.25">
      <c r="A27" s="2" t="s">
        <v>42</v>
      </c>
      <c r="B27" s="2"/>
      <c r="C27" s="2"/>
      <c r="D27" s="2"/>
      <c r="E27" s="2"/>
      <c r="F27" s="166" t="str">
        <f t="shared" si="0"/>
        <v xml:space="preserve">  </v>
      </c>
      <c r="G27" s="3"/>
      <c r="H27" s="3"/>
      <c r="I27" s="182" t="str">
        <f>+IF(G27='11 FORMULAS'!$B$4,'11 FORMULAS'!$C$4,IF(G27='11 FORMULAS'!$B$6,'11 FORMULAS'!$C$6,IF(G27='11 FORMULAS'!$B$8,'11 FORMULAS'!$C$8,IF(G27='11 FORMULAS'!$B$10,'11 FORMULAS'!$C$10,""))))</f>
        <v/>
      </c>
      <c r="J27" s="182" t="str">
        <f t="shared" si="1"/>
        <v/>
      </c>
    </row>
    <row r="28" spans="1:10" s="12" customFormat="1" ht="35.1" customHeight="1" x14ac:dyDescent="0.25">
      <c r="A28" s="2" t="s">
        <v>43</v>
      </c>
      <c r="B28" s="2"/>
      <c r="C28" s="2"/>
      <c r="D28" s="2"/>
      <c r="E28" s="2"/>
      <c r="F28" s="166" t="str">
        <f t="shared" si="0"/>
        <v xml:space="preserve">  </v>
      </c>
      <c r="G28" s="3"/>
      <c r="H28" s="3"/>
      <c r="I28" s="182" t="str">
        <f>+IF(G28='11 FORMULAS'!$B$4,'11 FORMULAS'!$C$4,IF(G28='11 FORMULAS'!$B$6,'11 FORMULAS'!$C$6,IF(G28='11 FORMULAS'!$B$8,'11 FORMULAS'!$C$8,IF(G28='11 FORMULAS'!$B$10,'11 FORMULAS'!$C$10,""))))</f>
        <v/>
      </c>
      <c r="J28" s="182" t="str">
        <f t="shared" si="1"/>
        <v/>
      </c>
    </row>
    <row r="29" spans="1:10" s="12" customFormat="1" ht="18" x14ac:dyDescent="0.25">
      <c r="A29" s="13"/>
      <c r="B29" s="13"/>
      <c r="C29" s="13"/>
      <c r="D29" s="13"/>
      <c r="E29" s="13"/>
      <c r="F29" s="14"/>
      <c r="G29" s="15"/>
      <c r="H29" s="15"/>
    </row>
    <row r="30" spans="1:10" x14ac:dyDescent="0.2">
      <c r="A30" s="9"/>
      <c r="B30" s="9"/>
      <c r="C30" s="9"/>
      <c r="D30" s="9"/>
      <c r="E30" s="9"/>
      <c r="G30" s="9"/>
      <c r="H30" s="181"/>
    </row>
    <row r="31" spans="1:10" x14ac:dyDescent="0.2">
      <c r="A31" s="9"/>
      <c r="B31" s="9"/>
      <c r="C31" s="9"/>
      <c r="D31" s="9"/>
      <c r="E31" s="9"/>
      <c r="G31" s="9"/>
      <c r="H31" s="181"/>
    </row>
    <row r="32" spans="1:10" x14ac:dyDescent="0.25">
      <c r="A32" s="16"/>
      <c r="B32" s="16"/>
      <c r="C32" s="16"/>
      <c r="D32" s="16"/>
      <c r="E32" s="16"/>
      <c r="G32" s="16"/>
      <c r="H32" s="16"/>
    </row>
    <row r="33" spans="1:32" x14ac:dyDescent="0.2">
      <c r="A33" s="9"/>
      <c r="B33" s="9"/>
      <c r="C33" s="9"/>
      <c r="D33" s="9"/>
      <c r="E33" s="9"/>
      <c r="G33" s="9"/>
      <c r="H33" s="181"/>
    </row>
    <row r="34" spans="1:32" x14ac:dyDescent="0.2">
      <c r="A34" s="9"/>
      <c r="B34" s="9"/>
      <c r="C34" s="9"/>
      <c r="D34" s="9"/>
      <c r="E34" s="9"/>
      <c r="G34" s="9"/>
      <c r="H34" s="181"/>
    </row>
    <row r="35" spans="1:32" x14ac:dyDescent="0.2">
      <c r="A35" s="9"/>
      <c r="B35" s="9"/>
      <c r="C35" s="9"/>
      <c r="D35" s="9"/>
      <c r="E35" s="9"/>
      <c r="G35" s="9"/>
      <c r="H35" s="181"/>
    </row>
    <row r="39" spans="1:32" ht="14.25" customHeight="1" x14ac:dyDescent="0.25"/>
    <row r="43" spans="1:32" ht="14.25" customHeight="1" x14ac:dyDescent="0.25">
      <c r="AD43" s="17"/>
    </row>
    <row r="44" spans="1:32" x14ac:dyDescent="0.25">
      <c r="AF44" s="17"/>
    </row>
    <row r="45" spans="1:32" x14ac:dyDescent="0.25">
      <c r="AF45" s="17"/>
    </row>
    <row r="46" spans="1:32" x14ac:dyDescent="0.25">
      <c r="AF46" s="17"/>
    </row>
    <row r="47" spans="1:32" x14ac:dyDescent="0.25">
      <c r="AF47" s="17"/>
    </row>
    <row r="48" spans="1:32" x14ac:dyDescent="0.25">
      <c r="AF48" s="17"/>
    </row>
    <row r="49" spans="32:32" x14ac:dyDescent="0.25">
      <c r="AF49" s="17"/>
    </row>
    <row r="50" spans="32:32" x14ac:dyDescent="0.25">
      <c r="AF50" s="17"/>
    </row>
    <row r="51" spans="32:32" ht="14.25" customHeight="1" x14ac:dyDescent="0.25">
      <c r="AF51" s="17"/>
    </row>
    <row r="52" spans="32:32" x14ac:dyDescent="0.25">
      <c r="AF52" s="17"/>
    </row>
  </sheetData>
  <sheetProtection formatCells="0" formatColumns="0" formatRows="0" sort="0" autoFilter="0" pivotTables="0"/>
  <autoFilter ref="A8:XEX28" xr:uid="{00000000-0001-0000-0100-000000000000}"/>
  <mergeCells count="11">
    <mergeCell ref="G7:H7"/>
    <mergeCell ref="C7:C8"/>
    <mergeCell ref="D7:D8"/>
    <mergeCell ref="E7:E8"/>
    <mergeCell ref="E4:F4"/>
    <mergeCell ref="C1:C2"/>
    <mergeCell ref="A1:A2"/>
    <mergeCell ref="C5:D5"/>
    <mergeCell ref="A7:A8"/>
    <mergeCell ref="F7:F8"/>
    <mergeCell ref="B7:B8"/>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C9:C28 H9:H28" xr:uid="{00000000-0002-0000-0100-000001000000}">
      <formula1>INDIRECT(B9)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FORMULAS'!$A$4:$A$12</xm:f>
          </x14:formula1>
          <xm:sqref>G10:G28</xm:sqref>
        </x14:dataValidation>
        <x14:dataValidation type="list" allowBlank="1" showInputMessage="1" showErrorMessage="1" xr:uid="{00000000-0002-0000-0100-000003000000}">
          <x14:formula1>
            <xm:f>'11 FORMULAS'!$A$14:$A$15</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28"/>
  <sheetViews>
    <sheetView showGridLines="0" zoomScale="70" zoomScaleNormal="70" zoomScaleSheetLayoutView="100" workbookViewId="0">
      <pane ySplit="8" topLeftCell="A9" activePane="bottomLeft" state="frozen"/>
      <selection pane="bottomLeft" activeCell="J22" sqref="J22"/>
    </sheetView>
  </sheetViews>
  <sheetFormatPr baseColWidth="10" defaultColWidth="14.28515625" defaultRowHeight="14.25" x14ac:dyDescent="0.25"/>
  <cols>
    <col min="1" max="1" width="15.42578125" style="10" customWidth="1"/>
    <col min="2" max="2" width="29.28515625" style="49" customWidth="1"/>
    <col min="3" max="3" width="28.42578125" style="49" customWidth="1"/>
    <col min="4" max="4" width="21.140625" style="10" customWidth="1"/>
    <col min="5" max="5" width="15.7109375" style="21" customWidth="1"/>
    <col min="6" max="6" width="15.7109375" style="10" customWidth="1"/>
    <col min="7" max="7" width="14.28515625" style="21" customWidth="1"/>
    <col min="8" max="8" width="11.140625" style="21" customWidth="1"/>
    <col min="9" max="9" width="10.42578125" style="21" customWidth="1"/>
    <col min="10" max="10" width="22.7109375" style="21" customWidth="1"/>
    <col min="11" max="12" width="10.140625" style="21" customWidth="1"/>
    <col min="13" max="13" width="9.7109375" style="229" customWidth="1"/>
    <col min="14" max="14" width="13" style="229" customWidth="1"/>
    <col min="15" max="15" width="40.85546875" style="10" customWidth="1"/>
    <col min="16" max="16" width="21.7109375" style="10" customWidth="1"/>
    <col min="17" max="17" width="32.85546875" style="10" customWidth="1"/>
    <col min="18" max="18" width="9.42578125" style="49" customWidth="1"/>
    <col min="19" max="19" width="8.85546875" style="49" customWidth="1"/>
    <col min="20" max="20" width="17.85546875" style="10" customWidth="1"/>
    <col min="21" max="21" width="5.42578125" style="10" customWidth="1"/>
    <col min="22" max="22" width="14.140625" style="10" bestFit="1" customWidth="1"/>
    <col min="23" max="23" width="14.85546875" style="10" bestFit="1" customWidth="1"/>
    <col min="24" max="24" width="24.140625" style="10" customWidth="1"/>
    <col min="25" max="25" width="54.42578125" style="10" customWidth="1"/>
    <col min="26" max="29" width="24.140625" style="10" customWidth="1"/>
    <col min="30" max="256" width="11.42578125" style="10" customWidth="1"/>
    <col min="257" max="257" width="12.7109375" style="10" customWidth="1"/>
    <col min="258" max="258" width="47" style="10" customWidth="1"/>
    <col min="259" max="259" width="35" style="10" customWidth="1"/>
    <col min="260" max="16384" width="14.28515625" style="10"/>
  </cols>
  <sheetData>
    <row r="1" spans="1:25" ht="32.25" customHeight="1" x14ac:dyDescent="0.25">
      <c r="A1" s="414"/>
      <c r="B1" s="415" t="str">
        <f>+'2 CONTEXTO E IDENTIFICACIÓN'!C1</f>
        <v>MAPA DE RIESGOS</v>
      </c>
      <c r="C1" s="50" t="str">
        <f>+'2 CONTEXTO E IDENTIFICACIÓN'!D1</f>
        <v>CÓDIGO:</v>
      </c>
      <c r="D1" s="50">
        <f>+'2 CONTEXTO E IDENTIFICACIÓN'!E1</f>
        <v>0</v>
      </c>
      <c r="E1" s="20"/>
      <c r="G1" s="20"/>
      <c r="H1" s="20"/>
      <c r="I1" s="20"/>
      <c r="J1" s="20"/>
      <c r="K1" s="20"/>
      <c r="L1" s="20"/>
      <c r="M1" s="224"/>
      <c r="N1" s="224"/>
    </row>
    <row r="2" spans="1:25" s="9" customFormat="1" ht="32.25" customHeight="1" x14ac:dyDescent="0.2">
      <c r="A2" s="414"/>
      <c r="B2" s="415"/>
      <c r="C2" s="50" t="str">
        <f>+'2 CONTEXTO E IDENTIFICACIÓN'!D2</f>
        <v>VERSIÓN:</v>
      </c>
      <c r="D2" s="50">
        <f>+'2 CONTEXTO E IDENTIFICACIÓN'!E2</f>
        <v>0</v>
      </c>
      <c r="E2" s="20"/>
      <c r="G2" s="237" t="str">
        <f>+'2 CONTEXTO E IDENTIFICACIÓN'!$G$4</f>
        <v>Elaboración o Actualización:</v>
      </c>
      <c r="H2" s="260" t="str">
        <f>+IF('2 CONTEXTO E IDENTIFICACIÓN'!$H$4="","",'2 CONTEXTO E IDENTIFICACIÓN'!$H$4)</f>
        <v/>
      </c>
      <c r="I2" s="20"/>
      <c r="J2" s="20"/>
      <c r="K2" s="20"/>
      <c r="L2" s="20"/>
      <c r="M2" s="224"/>
      <c r="N2" s="224"/>
      <c r="R2" s="189"/>
      <c r="S2" s="189"/>
    </row>
    <row r="3" spans="1:25" s="9" customFormat="1" ht="15" x14ac:dyDescent="0.2">
      <c r="A3" s="257"/>
      <c r="B3" s="22"/>
      <c r="C3" s="243"/>
      <c r="D3" s="52"/>
      <c r="E3" s="20"/>
      <c r="G3" s="258"/>
      <c r="H3" s="259"/>
      <c r="I3" s="20"/>
      <c r="J3" s="20"/>
      <c r="K3" s="20"/>
      <c r="L3" s="20"/>
      <c r="M3" s="224"/>
      <c r="N3" s="224"/>
      <c r="R3" s="189"/>
      <c r="S3" s="189"/>
    </row>
    <row r="4" spans="1:25" s="9" customFormat="1" ht="32.25" customHeight="1" x14ac:dyDescent="0.2">
      <c r="A4" s="19" t="s">
        <v>155</v>
      </c>
      <c r="B4" s="416" t="str">
        <f>+IF('2 CONTEXTO E IDENTIFICACIÓN'!$C$4="","",'2 CONTEXTO E IDENTIFICACIÓN'!$C$4)</f>
        <v/>
      </c>
      <c r="C4" s="416"/>
      <c r="D4" s="416"/>
      <c r="E4" s="20"/>
      <c r="G4" s="242" t="str">
        <f>+'2 CONTEXTO E IDENTIFICACIÓN'!$E$5</f>
        <v>Vigencia del:</v>
      </c>
      <c r="H4" s="240" t="str">
        <f>+IF('2 CONTEXTO E IDENTIFICACIÓN'!$F$5="","",'2 CONTEXTO E IDENTIFICACIÓN'!$F$5)</f>
        <v/>
      </c>
      <c r="I4" s="241" t="s">
        <v>111</v>
      </c>
      <c r="J4" s="238" t="str">
        <f>+IF('2 CONTEXTO E IDENTIFICACIÓN'!$H$5="","",'2 CONTEXTO E IDENTIFICACIÓN'!$H$5)</f>
        <v/>
      </c>
      <c r="K4" s="20"/>
      <c r="L4" s="20"/>
      <c r="M4" s="224"/>
      <c r="N4" s="224"/>
      <c r="R4" s="189"/>
      <c r="S4" s="189"/>
    </row>
    <row r="5" spans="1:25" s="9" customFormat="1" ht="15.75" thickBot="1" x14ac:dyDescent="0.25">
      <c r="A5" s="19" t="s">
        <v>153</v>
      </c>
      <c r="B5" s="416" t="str">
        <f>+IF('2 CONTEXTO E IDENTIFICACIÓN'!$E$4="","",'2 CONTEXTO E IDENTIFICACIÓN'!$E$4)</f>
        <v/>
      </c>
      <c r="C5" s="417"/>
      <c r="D5" s="417"/>
      <c r="E5" s="23"/>
      <c r="F5" s="23"/>
      <c r="R5" s="189"/>
      <c r="S5" s="189"/>
    </row>
    <row r="6" spans="1:25" s="9" customFormat="1" ht="15.75" thickBot="1" x14ac:dyDescent="0.25">
      <c r="A6" s="261"/>
      <c r="B6" s="262"/>
      <c r="C6" s="245"/>
      <c r="D6" s="245"/>
      <c r="E6" s="23"/>
      <c r="F6" s="23"/>
      <c r="G6" s="418" t="s">
        <v>76</v>
      </c>
      <c r="H6" s="419"/>
      <c r="I6" s="419"/>
      <c r="J6" s="419"/>
      <c r="K6" s="419"/>
      <c r="L6" s="419"/>
      <c r="M6" s="419"/>
      <c r="N6" s="420"/>
      <c r="R6" s="189"/>
      <c r="S6" s="189"/>
    </row>
    <row r="7" spans="1:25" s="26" customFormat="1" ht="14.1" customHeight="1" thickBot="1" x14ac:dyDescent="0.3">
      <c r="A7" s="24"/>
      <c r="B7" s="25"/>
      <c r="C7" s="418" t="s">
        <v>82</v>
      </c>
      <c r="D7" s="419"/>
      <c r="E7" s="419"/>
      <c r="F7" s="420"/>
      <c r="G7" s="421" t="s">
        <v>168</v>
      </c>
      <c r="H7" s="422"/>
      <c r="I7" s="423"/>
      <c r="J7" s="421" t="s">
        <v>64</v>
      </c>
      <c r="K7" s="422"/>
      <c r="L7" s="423"/>
      <c r="M7" s="421" t="s">
        <v>195</v>
      </c>
      <c r="N7" s="423"/>
      <c r="P7" s="410" t="s">
        <v>2</v>
      </c>
      <c r="Q7" s="411"/>
      <c r="R7" s="412"/>
      <c r="S7" s="412"/>
      <c r="T7" s="413"/>
      <c r="V7" s="407" t="s">
        <v>4</v>
      </c>
      <c r="W7" s="408"/>
      <c r="X7" s="408"/>
      <c r="Y7" s="409"/>
    </row>
    <row r="8" spans="1:25" s="163" customFormat="1" ht="57" x14ac:dyDescent="0.25">
      <c r="A8" s="205" t="s">
        <v>193</v>
      </c>
      <c r="B8" s="204" t="s">
        <v>192</v>
      </c>
      <c r="C8" s="220" t="s">
        <v>196</v>
      </c>
      <c r="D8" s="221" t="s">
        <v>53</v>
      </c>
      <c r="E8" s="222" t="s">
        <v>191</v>
      </c>
      <c r="F8" s="223" t="s">
        <v>194</v>
      </c>
      <c r="G8" s="194" t="s">
        <v>168</v>
      </c>
      <c r="H8" s="195" t="s">
        <v>260</v>
      </c>
      <c r="I8" s="198" t="s">
        <v>52</v>
      </c>
      <c r="J8" s="194" t="s">
        <v>64</v>
      </c>
      <c r="K8" s="195" t="s">
        <v>260</v>
      </c>
      <c r="L8" s="198" t="s">
        <v>52</v>
      </c>
      <c r="M8" s="194" t="s">
        <v>170</v>
      </c>
      <c r="N8" s="196" t="s">
        <v>169</v>
      </c>
      <c r="P8" s="28" t="s">
        <v>52</v>
      </c>
      <c r="Q8" s="29" t="s">
        <v>53</v>
      </c>
      <c r="R8" s="186" t="s">
        <v>167</v>
      </c>
      <c r="S8" s="186" t="s">
        <v>166</v>
      </c>
      <c r="T8" s="30" t="s">
        <v>54</v>
      </c>
      <c r="V8" s="28" t="s">
        <v>52</v>
      </c>
      <c r="W8" s="29" t="s">
        <v>63</v>
      </c>
      <c r="X8" s="29" t="s">
        <v>81</v>
      </c>
      <c r="Y8" s="30" t="s">
        <v>64</v>
      </c>
    </row>
    <row r="9" spans="1:25" ht="99" customHeight="1" x14ac:dyDescent="0.25">
      <c r="A9" s="31" t="str">
        <f>'2 CONTEXTO E IDENTIFICACIÓN'!A9</f>
        <v>R1</v>
      </c>
      <c r="B9" s="216" t="str">
        <f>+'2 CONTEXTO E IDENTIFICACIÓN'!F9</f>
        <v>Posibilidad de pérdida reputacional por incumplimiento de las metas establecidas debido a la falta de ejecución y seguimiento de los planes institucionales</v>
      </c>
      <c r="C9" s="217">
        <v>12</v>
      </c>
      <c r="D9" s="190" t="str">
        <f t="shared" ref="D9:D28" si="0">+IF(C9="","",IF(C9&lt;=$S$9,$Q$9,IF(C9&lt;=$S$10,$Q$10,IF(C9&lt;=$S$11,$Q$11,IF(C9&lt;=$S$12,$Q$12,IF(C9&gt;=$R$13,$Q$13,""))))))</f>
        <v>La actividad que conlleva el riesgo se ejecuta de 3 a 24 veces por año</v>
      </c>
      <c r="E9" s="191">
        <f t="shared" ref="E9:E28" si="1">+IF(D9="","",IF(D9=$Q$9,$T$9,IF(D9=$Q$10,$T$10,IF(D9=$Q$11,$T$11,IF(D9=$Q$12,$T$12,IF(D9=$Q$13,$T$13))))))</f>
        <v>0.4</v>
      </c>
      <c r="F9" s="32" t="str">
        <f t="shared" ref="F9:F28" si="2">+IF(D9="","",IF(D9=$Q$9,$P$9,IF(D9=$Q$10,$P$10,IF(D9=$Q$11,$P$11,IF(D9=$Q$12,$P$12,IF(D9=$Q$13,$P$13))))))</f>
        <v>Baja</v>
      </c>
      <c r="G9" s="201" t="s">
        <v>143</v>
      </c>
      <c r="H9" s="193" t="str">
        <f>+IF(G9="","",IF(G9="N/A","",IF(OR(G9=$X$9,G9=$Y$9),$W$9,IF(OR(G9=$X$10,G9=$Y$10),$W$10,IF(OR(G9=$X$11,G9=$Y$11),$W$11,IF(OR(G9=$X$12,G9=$Y$12),$W$12,IF(OR(G9=$X$13,G9=$Y$13),$W$13)))))))</f>
        <v/>
      </c>
      <c r="I9" s="199" t="str">
        <f t="shared" ref="I9:I28" si="3">+IF(G9="","",IF(G9="N/A","",IF(OR(G9=$X$9,G9=$Y$9),$V$9,IF(OR(G9=$X$10,G9=$Y$10),$V$10,IF(OR(G9=$X$11,G9=$Y$11),$V$11,IF(OR(G9=$X$12,G9=$Y$12),$V$12,IF(OR(G9=$X$13,G9=$Y$13),$V$13)))))))</f>
        <v/>
      </c>
      <c r="J9" s="201" t="s">
        <v>70</v>
      </c>
      <c r="K9" s="193">
        <f t="shared" ref="K9:K28" si="4">+IF(J9="","",IF(J9="N/A","",IF(OR(J9=$X$9,J9=$Y$9),$W$9,IF(OR(J9=$X$10,J9=$Y$10),$W$10,IF(OR(J9=$X$11,J9=$Y$11),$W$11,IF(OR(J9=$X$12,J9=$Y$12),$W$12,IF(OR(J9=$X$13,J9=$Y$13),$W$13)))))))</f>
        <v>0.6</v>
      </c>
      <c r="L9" s="199" t="str">
        <f t="shared" ref="L9:L28" si="5">+IF(J9="","",IF(J9="N/A","",IF(OR(J9=$X$9,J9=$Y$9),$V$9,IF(OR(J9=$X$10,J9=$Y$10),$V$10,IF(OR(J9=$X$11,J9=$Y$11),$V$11,IF(OR(J9=$X$12,J9=$Y$12),$V$12,IF(OR(J9=$X$13,J9=$Y$13),$V$13)))))))</f>
        <v>Moderado</v>
      </c>
      <c r="M9" s="225">
        <f>+IF(H9="",K9,IF(K9="",H9,IF(H9&gt;K9,H9,K9)))</f>
        <v>0.6</v>
      </c>
      <c r="N9" s="226" t="str">
        <f>+IF(M9="","",IF(M9=$W$9,$V$9,IF(M9=$W$10,$V$10,IF(M9=$W$11,$V$11,IF(M9=$W$12,$V$12,IF(M9=$W$13,$V$13))))))</f>
        <v>Moderado</v>
      </c>
      <c r="P9" s="33" t="s">
        <v>55</v>
      </c>
      <c r="Q9" s="34" t="s">
        <v>56</v>
      </c>
      <c r="R9" s="187">
        <v>0</v>
      </c>
      <c r="S9" s="187">
        <v>2</v>
      </c>
      <c r="T9" s="35">
        <v>0.2</v>
      </c>
      <c r="V9" s="33" t="s">
        <v>65</v>
      </c>
      <c r="W9" s="36">
        <v>0.2</v>
      </c>
      <c r="X9" s="34" t="s">
        <v>83</v>
      </c>
      <c r="Y9" s="37" t="s">
        <v>66</v>
      </c>
    </row>
    <row r="10" spans="1:25" ht="99.75" x14ac:dyDescent="0.25">
      <c r="A10" s="31" t="str">
        <f>'2 CONTEXTO E IDENTIFICACIÓN'!A10</f>
        <v>R2</v>
      </c>
      <c r="B10" s="216" t="str">
        <f>+'2 CONTEXTO E IDENTIFICACIÓN'!F10</f>
        <v>Posibilidad de pérdida económica por contratación sin el lleno de requisitos de acuerdo al estatuto y manual de contratación debido a la falta de verificaciónen en la etapa precontractual</v>
      </c>
      <c r="C10" s="218">
        <v>623</v>
      </c>
      <c r="D10" s="190" t="str">
        <f t="shared" si="0"/>
        <v>La actividad que conlleva el riesgo se ejecuta mínimo 500 veces al año y máximo 5.000 veces por año</v>
      </c>
      <c r="E10" s="191">
        <f t="shared" si="1"/>
        <v>0.8</v>
      </c>
      <c r="F10" s="32" t="str">
        <f t="shared" si="2"/>
        <v>Alta</v>
      </c>
      <c r="G10" s="201" t="s">
        <v>71</v>
      </c>
      <c r="H10" s="193">
        <f t="shared" ref="H10:H28" si="6">+IF(G10="","",IF(G10="N/A","",IF(OR(G10=$X$9,G10=$Y$9),$W$9,IF(OR(G10=$X$10,G10=$Y$10),$W$10,IF(OR(G10=$X$11,G10=$Y$11),$W$11,IF(OR(G10=$X$12,G10=$Y$12),$W$12,IF(OR(G10=$X$13,G10=$Y$13),$W$13)))))))</f>
        <v>0.8</v>
      </c>
      <c r="I10" s="199" t="str">
        <f t="shared" si="3"/>
        <v>Mayor</v>
      </c>
      <c r="J10" s="201" t="s">
        <v>143</v>
      </c>
      <c r="K10" s="193" t="str">
        <f t="shared" si="4"/>
        <v/>
      </c>
      <c r="L10" s="199" t="str">
        <f t="shared" si="5"/>
        <v/>
      </c>
      <c r="M10" s="225">
        <f>+IF(H10="",K10,IF(K10="",H10,IF(H10&gt;K10,H10,K10)))</f>
        <v>0.8</v>
      </c>
      <c r="N10" s="226" t="str">
        <f t="shared" ref="N10:N28" si="7">+IF(M10="","",IF(M10=$W$9,$V$9,IF(M10=$W$10,$V$10,IF(M10=$W$11,$V$11,IF(M10=$W$12,$V$12,IF(M10=$W$13,$V$13))))))</f>
        <v>Mayor</v>
      </c>
      <c r="P10" s="38" t="s">
        <v>57</v>
      </c>
      <c r="Q10" s="39" t="s">
        <v>58</v>
      </c>
      <c r="R10" s="187">
        <v>3</v>
      </c>
      <c r="S10" s="187">
        <v>24</v>
      </c>
      <c r="T10" s="35">
        <v>0.4</v>
      </c>
      <c r="V10" s="38" t="s">
        <v>7</v>
      </c>
      <c r="W10" s="36">
        <v>0.4</v>
      </c>
      <c r="X10" s="39" t="s">
        <v>67</v>
      </c>
      <c r="Y10" s="40" t="s">
        <v>68</v>
      </c>
    </row>
    <row r="11" spans="1:25" ht="73.5" customHeight="1" x14ac:dyDescent="0.25">
      <c r="A11" s="31" t="str">
        <f>'2 CONTEXTO E IDENTIFICACIÓN'!A11</f>
        <v>R3</v>
      </c>
      <c r="B11" s="216" t="str">
        <f>+'2 CONTEXTO E IDENTIFICACIÓN'!F11</f>
        <v>Posibilidad de pérdida económica por incumplimiento del objeto contractual  debido a la inadecuada supervisión</v>
      </c>
      <c r="C11" s="218">
        <v>623</v>
      </c>
      <c r="D11" s="190" t="str">
        <f t="shared" si="0"/>
        <v>La actividad que conlleva el riesgo se ejecuta mínimo 500 veces al año y máximo 5.000 veces por año</v>
      </c>
      <c r="E11" s="191">
        <f t="shared" si="1"/>
        <v>0.8</v>
      </c>
      <c r="F11" s="32" t="str">
        <f t="shared" si="2"/>
        <v>Alta</v>
      </c>
      <c r="G11" s="201" t="s">
        <v>71</v>
      </c>
      <c r="H11" s="193">
        <f t="shared" si="6"/>
        <v>0.8</v>
      </c>
      <c r="I11" s="199" t="str">
        <f t="shared" si="3"/>
        <v>Mayor</v>
      </c>
      <c r="J11" s="201" t="s">
        <v>143</v>
      </c>
      <c r="K11" s="193" t="str">
        <f t="shared" si="4"/>
        <v/>
      </c>
      <c r="L11" s="199" t="str">
        <f t="shared" si="5"/>
        <v/>
      </c>
      <c r="M11" s="225">
        <f t="shared" ref="M11:M28" si="8">+IF(H11="",K11,IF(K11="",H11,IF(H11&gt;K11,H11,K11)))</f>
        <v>0.8</v>
      </c>
      <c r="N11" s="226" t="str">
        <f t="shared" si="7"/>
        <v>Mayor</v>
      </c>
      <c r="P11" s="41" t="s">
        <v>59</v>
      </c>
      <c r="Q11" s="39" t="s">
        <v>60</v>
      </c>
      <c r="R11" s="187">
        <v>25</v>
      </c>
      <c r="S11" s="187">
        <v>500</v>
      </c>
      <c r="T11" s="35">
        <v>0.6</v>
      </c>
      <c r="V11" s="41" t="s">
        <v>5</v>
      </c>
      <c r="W11" s="36">
        <v>0.6</v>
      </c>
      <c r="X11" s="39" t="s">
        <v>69</v>
      </c>
      <c r="Y11" s="40" t="s">
        <v>70</v>
      </c>
    </row>
    <row r="12" spans="1:25" ht="185.25" x14ac:dyDescent="0.25">
      <c r="A12" s="31" t="str">
        <f>'2 CONTEXTO E IDENTIFICACIÓN'!A12</f>
        <v>R4</v>
      </c>
      <c r="B12" s="216"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218">
        <v>623</v>
      </c>
      <c r="D12" s="190" t="str">
        <f t="shared" si="0"/>
        <v>La actividad que conlleva el riesgo se ejecuta mínimo 500 veces al año y máximo 5.000 veces por año</v>
      </c>
      <c r="E12" s="191">
        <f t="shared" si="1"/>
        <v>0.8</v>
      </c>
      <c r="F12" s="32" t="str">
        <f t="shared" si="2"/>
        <v>Alta</v>
      </c>
      <c r="G12" s="201" t="s">
        <v>71</v>
      </c>
      <c r="H12" s="193">
        <f t="shared" si="6"/>
        <v>0.8</v>
      </c>
      <c r="I12" s="199" t="str">
        <f t="shared" si="3"/>
        <v>Mayor</v>
      </c>
      <c r="J12" s="201" t="s">
        <v>72</v>
      </c>
      <c r="K12" s="193">
        <f t="shared" si="4"/>
        <v>0.8</v>
      </c>
      <c r="L12" s="199" t="str">
        <f t="shared" si="5"/>
        <v>Mayor</v>
      </c>
      <c r="M12" s="225">
        <f t="shared" si="8"/>
        <v>0.8</v>
      </c>
      <c r="N12" s="226" t="str">
        <f t="shared" si="7"/>
        <v>Mayor</v>
      </c>
      <c r="P12" s="42" t="s">
        <v>61</v>
      </c>
      <c r="Q12" s="39" t="s">
        <v>79</v>
      </c>
      <c r="R12" s="187">
        <v>5001</v>
      </c>
      <c r="S12" s="187">
        <v>5000</v>
      </c>
      <c r="T12" s="35">
        <v>0.8</v>
      </c>
      <c r="V12" s="42" t="s">
        <v>6</v>
      </c>
      <c r="W12" s="36">
        <v>0.8</v>
      </c>
      <c r="X12" s="39" t="s">
        <v>71</v>
      </c>
      <c r="Y12" s="40" t="s">
        <v>72</v>
      </c>
    </row>
    <row r="13" spans="1:25" ht="99.75" x14ac:dyDescent="0.25">
      <c r="A13" s="31" t="str">
        <f>'2 CONTEXTO E IDENTIFICACIÓN'!A13</f>
        <v>R5</v>
      </c>
      <c r="B13" s="216" t="str">
        <f>+'2 CONTEXTO E IDENTIFICACIÓN'!F13</f>
        <v>Posibilidad de pérdida económica y reputacional por fallos condenatorios a la USI ESE debido a la falta defensa, presentación de pruebas y seguimiento en los procesos judiciales</v>
      </c>
      <c r="C13" s="218">
        <v>12</v>
      </c>
      <c r="D13" s="190" t="str">
        <f t="shared" si="0"/>
        <v>La actividad que conlleva el riesgo se ejecuta de 3 a 24 veces por año</v>
      </c>
      <c r="E13" s="191">
        <f t="shared" si="1"/>
        <v>0.4</v>
      </c>
      <c r="F13" s="32" t="str">
        <f t="shared" si="2"/>
        <v>Baja</v>
      </c>
      <c r="G13" s="201" t="s">
        <v>71</v>
      </c>
      <c r="H13" s="193">
        <f t="shared" si="6"/>
        <v>0.8</v>
      </c>
      <c r="I13" s="199" t="str">
        <f t="shared" si="3"/>
        <v>Mayor</v>
      </c>
      <c r="J13" s="201" t="s">
        <v>70</v>
      </c>
      <c r="K13" s="193">
        <f t="shared" si="4"/>
        <v>0.6</v>
      </c>
      <c r="L13" s="199" t="str">
        <f t="shared" si="5"/>
        <v>Moderado</v>
      </c>
      <c r="M13" s="225">
        <f t="shared" si="8"/>
        <v>0.8</v>
      </c>
      <c r="N13" s="226" t="str">
        <f t="shared" si="7"/>
        <v>Mayor</v>
      </c>
      <c r="P13" s="43" t="s">
        <v>62</v>
      </c>
      <c r="Q13" s="39" t="s">
        <v>80</v>
      </c>
      <c r="R13" s="187">
        <v>5001</v>
      </c>
      <c r="S13" s="187"/>
      <c r="T13" s="35">
        <v>1</v>
      </c>
      <c r="V13" s="43" t="s">
        <v>73</v>
      </c>
      <c r="W13" s="36">
        <v>1</v>
      </c>
      <c r="X13" s="39" t="s">
        <v>74</v>
      </c>
      <c r="Y13" s="40" t="s">
        <v>75</v>
      </c>
    </row>
    <row r="14" spans="1:25" ht="114.75" thickBot="1" x14ac:dyDescent="0.3">
      <c r="A14" s="31" t="str">
        <f>'2 CONTEXTO E IDENTIFICACIÓN'!A14</f>
        <v>R6</v>
      </c>
      <c r="B14" s="216"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218">
        <v>52</v>
      </c>
      <c r="D14" s="190" t="str">
        <f t="shared" si="0"/>
        <v>La actividad que conlleva el riesgo se ejecuta de 24 a 500 veces por año</v>
      </c>
      <c r="E14" s="191">
        <f t="shared" si="1"/>
        <v>0.6</v>
      </c>
      <c r="F14" s="32" t="str">
        <f t="shared" si="2"/>
        <v>Media</v>
      </c>
      <c r="G14" s="201" t="s">
        <v>74</v>
      </c>
      <c r="H14" s="193">
        <f t="shared" si="6"/>
        <v>1</v>
      </c>
      <c r="I14" s="199" t="str">
        <f t="shared" si="3"/>
        <v>Catastrófico</v>
      </c>
      <c r="J14" s="201" t="s">
        <v>75</v>
      </c>
      <c r="K14" s="193">
        <f t="shared" si="4"/>
        <v>1</v>
      </c>
      <c r="L14" s="199" t="str">
        <f t="shared" si="5"/>
        <v>Catastrófico</v>
      </c>
      <c r="M14" s="225">
        <f t="shared" si="8"/>
        <v>1</v>
      </c>
      <c r="N14" s="226" t="str">
        <f t="shared" si="7"/>
        <v>Catastrófico</v>
      </c>
      <c r="P14" s="44"/>
      <c r="Q14" s="45"/>
      <c r="R14" s="188"/>
      <c r="S14" s="188"/>
      <c r="T14" s="46"/>
      <c r="V14" s="44"/>
      <c r="W14" s="45"/>
      <c r="X14" s="45" t="s">
        <v>143</v>
      </c>
      <c r="Y14" s="46" t="s">
        <v>143</v>
      </c>
    </row>
    <row r="15" spans="1:25" ht="85.5" x14ac:dyDescent="0.25">
      <c r="A15" s="31" t="str">
        <f>'2 CONTEXTO E IDENTIFICACIÓN'!A15</f>
        <v>R7</v>
      </c>
      <c r="B15" s="216" t="str">
        <f>+'2 CONTEXTO E IDENTIFICACIÓN'!F15</f>
        <v>Posibilidad de pérdida económica por recaudo no registrado o no consignado debido a la falta de arqueos a las cajas o debilidades en el proceso de facturación</v>
      </c>
      <c r="C15" s="218">
        <v>52</v>
      </c>
      <c r="D15" s="190" t="str">
        <f t="shared" si="0"/>
        <v>La actividad que conlleva el riesgo se ejecuta de 24 a 500 veces por año</v>
      </c>
      <c r="E15" s="191">
        <f t="shared" si="1"/>
        <v>0.6</v>
      </c>
      <c r="F15" s="32" t="str">
        <f t="shared" si="2"/>
        <v>Media</v>
      </c>
      <c r="G15" s="201" t="s">
        <v>71</v>
      </c>
      <c r="H15" s="193">
        <f t="shared" si="6"/>
        <v>0.8</v>
      </c>
      <c r="I15" s="199" t="str">
        <f t="shared" si="3"/>
        <v>Mayor</v>
      </c>
      <c r="J15" s="201" t="s">
        <v>143</v>
      </c>
      <c r="K15" s="193" t="str">
        <f t="shared" si="4"/>
        <v/>
      </c>
      <c r="L15" s="199" t="str">
        <f t="shared" si="5"/>
        <v/>
      </c>
      <c r="M15" s="225">
        <f t="shared" si="8"/>
        <v>0.8</v>
      </c>
      <c r="N15" s="226" t="str">
        <f t="shared" si="7"/>
        <v>Mayor</v>
      </c>
    </row>
    <row r="16" spans="1:25" ht="142.5" x14ac:dyDescent="0.25">
      <c r="A16" s="31" t="str">
        <f>'2 CONTEXTO E IDENTIFICACIÓN'!A16</f>
        <v>R8</v>
      </c>
      <c r="B16" s="216"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218">
        <v>365</v>
      </c>
      <c r="D16" s="190" t="str">
        <f t="shared" si="0"/>
        <v>La actividad que conlleva el riesgo se ejecuta de 24 a 500 veces por año</v>
      </c>
      <c r="E16" s="191">
        <f t="shared" si="1"/>
        <v>0.6</v>
      </c>
      <c r="F16" s="32" t="str">
        <f t="shared" si="2"/>
        <v>Media</v>
      </c>
      <c r="G16" s="201" t="s">
        <v>74</v>
      </c>
      <c r="H16" s="193">
        <f t="shared" si="6"/>
        <v>1</v>
      </c>
      <c r="I16" s="199" t="str">
        <f t="shared" si="3"/>
        <v>Catastrófico</v>
      </c>
      <c r="J16" s="201" t="s">
        <v>143</v>
      </c>
      <c r="K16" s="193" t="str">
        <f t="shared" si="4"/>
        <v/>
      </c>
      <c r="L16" s="199" t="str">
        <f t="shared" si="5"/>
        <v/>
      </c>
      <c r="M16" s="225">
        <f t="shared" si="8"/>
        <v>1</v>
      </c>
      <c r="N16" s="226" t="str">
        <f t="shared" si="7"/>
        <v>Catastrófico</v>
      </c>
    </row>
    <row r="17" spans="1:14" ht="71.25" x14ac:dyDescent="0.25">
      <c r="A17" s="31" t="str">
        <f>'2 CONTEXTO E IDENTIFICACIÓN'!A17</f>
        <v>R9</v>
      </c>
      <c r="B17" s="216" t="str">
        <f>+'2 CONTEXTO E IDENTIFICACIÓN'!F17</f>
        <v>Posibilidad de pérdida económica por deterioro y perdida de bienes debido a la no realización y/o actualización de inventarios</v>
      </c>
      <c r="C17" s="218">
        <v>12</v>
      </c>
      <c r="D17" s="190" t="str">
        <f t="shared" si="0"/>
        <v>La actividad que conlleva el riesgo se ejecuta de 3 a 24 veces por año</v>
      </c>
      <c r="E17" s="191">
        <f t="shared" si="1"/>
        <v>0.4</v>
      </c>
      <c r="F17" s="32" t="str">
        <f t="shared" si="2"/>
        <v>Baja</v>
      </c>
      <c r="G17" s="201" t="s">
        <v>71</v>
      </c>
      <c r="H17" s="193">
        <f t="shared" si="6"/>
        <v>0.8</v>
      </c>
      <c r="I17" s="199" t="str">
        <f t="shared" si="3"/>
        <v>Mayor</v>
      </c>
      <c r="J17" s="201" t="s">
        <v>143</v>
      </c>
      <c r="K17" s="193" t="str">
        <f t="shared" si="4"/>
        <v/>
      </c>
      <c r="L17" s="199" t="str">
        <f t="shared" si="5"/>
        <v/>
      </c>
      <c r="M17" s="225">
        <f t="shared" si="8"/>
        <v>0.8</v>
      </c>
      <c r="N17" s="226" t="str">
        <f t="shared" si="7"/>
        <v>Mayor</v>
      </c>
    </row>
    <row r="18" spans="1:14" ht="128.25" x14ac:dyDescent="0.25">
      <c r="A18" s="31" t="str">
        <f>'2 CONTEXTO E IDENTIFICACIÓN'!A18</f>
        <v>R10</v>
      </c>
      <c r="B18" s="216"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218">
        <v>12</v>
      </c>
      <c r="D18" s="190" t="str">
        <f t="shared" si="0"/>
        <v>La actividad que conlleva el riesgo se ejecuta de 3 a 24 veces por año</v>
      </c>
      <c r="E18" s="191">
        <f t="shared" si="1"/>
        <v>0.4</v>
      </c>
      <c r="F18" s="32" t="str">
        <f t="shared" si="2"/>
        <v>Baja</v>
      </c>
      <c r="G18" s="201" t="s">
        <v>74</v>
      </c>
      <c r="H18" s="193">
        <f t="shared" si="6"/>
        <v>1</v>
      </c>
      <c r="I18" s="199" t="str">
        <f t="shared" si="3"/>
        <v>Catastrófico</v>
      </c>
      <c r="J18" s="201" t="s">
        <v>72</v>
      </c>
      <c r="K18" s="193">
        <f t="shared" si="4"/>
        <v>0.8</v>
      </c>
      <c r="L18" s="199" t="str">
        <f t="shared" si="5"/>
        <v>Mayor</v>
      </c>
      <c r="M18" s="225">
        <f t="shared" si="8"/>
        <v>1</v>
      </c>
      <c r="N18" s="226" t="str">
        <f t="shared" si="7"/>
        <v>Catastrófico</v>
      </c>
    </row>
    <row r="19" spans="1:14" ht="85.5" x14ac:dyDescent="0.25">
      <c r="A19" s="31" t="str">
        <f>'2 CONTEXTO E IDENTIFICACIÓN'!A19</f>
        <v>R11</v>
      </c>
      <c r="B19" s="216" t="str">
        <f>+'2 CONTEXTO E IDENTIFICACIÓN'!F19</f>
        <v>Posibilidad de pérdida reputacional por deterioro, daño o perdida de historias laborales debido a la falta de seguridad en la custodia de estas</v>
      </c>
      <c r="C19" s="218">
        <v>12</v>
      </c>
      <c r="D19" s="190" t="str">
        <f t="shared" si="0"/>
        <v>La actividad que conlleva el riesgo se ejecuta de 3 a 24 veces por año</v>
      </c>
      <c r="E19" s="191">
        <f t="shared" si="1"/>
        <v>0.4</v>
      </c>
      <c r="F19" s="32" t="str">
        <f t="shared" si="2"/>
        <v>Baja</v>
      </c>
      <c r="G19" s="201" t="s">
        <v>143</v>
      </c>
      <c r="H19" s="193" t="str">
        <f t="shared" si="6"/>
        <v/>
      </c>
      <c r="I19" s="199" t="str">
        <f t="shared" si="3"/>
        <v/>
      </c>
      <c r="J19" s="201" t="s">
        <v>66</v>
      </c>
      <c r="K19" s="193">
        <f t="shared" si="4"/>
        <v>0.2</v>
      </c>
      <c r="L19" s="199" t="str">
        <f t="shared" si="5"/>
        <v>Leve</v>
      </c>
      <c r="M19" s="225">
        <f t="shared" si="8"/>
        <v>0.2</v>
      </c>
      <c r="N19" s="226" t="str">
        <f t="shared" si="7"/>
        <v>Leve</v>
      </c>
    </row>
    <row r="20" spans="1:14" ht="128.25" x14ac:dyDescent="0.25">
      <c r="A20" s="31" t="str">
        <f>'2 CONTEXTO E IDENTIFICACIÓN'!A20</f>
        <v>R12</v>
      </c>
      <c r="B20" s="216"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218">
        <v>365</v>
      </c>
      <c r="D20" s="190" t="str">
        <f t="shared" si="0"/>
        <v>La actividad que conlleva el riesgo se ejecuta de 24 a 500 veces por año</v>
      </c>
      <c r="E20" s="191">
        <f t="shared" si="1"/>
        <v>0.6</v>
      </c>
      <c r="F20" s="32" t="str">
        <f t="shared" si="2"/>
        <v>Media</v>
      </c>
      <c r="G20" s="201" t="s">
        <v>143</v>
      </c>
      <c r="H20" s="193" t="str">
        <f t="shared" si="6"/>
        <v/>
      </c>
      <c r="I20" s="199" t="str">
        <f t="shared" si="3"/>
        <v/>
      </c>
      <c r="J20" s="201" t="s">
        <v>72</v>
      </c>
      <c r="K20" s="193">
        <f t="shared" si="4"/>
        <v>0.8</v>
      </c>
      <c r="L20" s="199" t="str">
        <f t="shared" si="5"/>
        <v>Mayor</v>
      </c>
      <c r="M20" s="225">
        <f t="shared" si="8"/>
        <v>0.8</v>
      </c>
      <c r="N20" s="226" t="str">
        <f t="shared" si="7"/>
        <v>Mayor</v>
      </c>
    </row>
    <row r="21" spans="1:14" ht="114" x14ac:dyDescent="0.25">
      <c r="A21" s="31" t="str">
        <f>'2 CONTEXTO E IDENTIFICACIÓN'!A21</f>
        <v>R13</v>
      </c>
      <c r="B21" s="216" t="str">
        <f>+'2 CONTEXTO E IDENTIFICACIÓN'!F21</f>
        <v>Posibilidad de pérdida reputacional por la entrega de información reservada e historias clínicas a personas no autorizadas debido a incumplimiento de la política de seguridad de la información</v>
      </c>
      <c r="C21" s="218">
        <v>365</v>
      </c>
      <c r="D21" s="190" t="str">
        <f t="shared" si="0"/>
        <v>La actividad que conlleva el riesgo se ejecuta de 24 a 500 veces por año</v>
      </c>
      <c r="E21" s="191">
        <f t="shared" si="1"/>
        <v>0.6</v>
      </c>
      <c r="F21" s="32" t="str">
        <f t="shared" si="2"/>
        <v>Media</v>
      </c>
      <c r="G21" s="201" t="s">
        <v>143</v>
      </c>
      <c r="H21" s="193" t="str">
        <f t="shared" si="6"/>
        <v/>
      </c>
      <c r="I21" s="199" t="str">
        <f t="shared" si="3"/>
        <v/>
      </c>
      <c r="J21" s="201" t="s">
        <v>72</v>
      </c>
      <c r="K21" s="193">
        <f t="shared" si="4"/>
        <v>0.8</v>
      </c>
      <c r="L21" s="199" t="str">
        <f t="shared" si="5"/>
        <v>Mayor</v>
      </c>
      <c r="M21" s="225">
        <f t="shared" si="8"/>
        <v>0.8</v>
      </c>
      <c r="N21" s="226" t="str">
        <f t="shared" si="7"/>
        <v>Mayor</v>
      </c>
    </row>
    <row r="22" spans="1:14" ht="73.5" customHeight="1" x14ac:dyDescent="0.25">
      <c r="A22" s="31" t="str">
        <f>'2 CONTEXTO E IDENTIFICACIÓN'!A22</f>
        <v>R14</v>
      </c>
      <c r="B22" s="216" t="str">
        <f>+'2 CONTEXTO E IDENTIFICACIÓN'!F22</f>
        <v xml:space="preserve">  </v>
      </c>
      <c r="C22" s="218"/>
      <c r="D22" s="190" t="str">
        <f t="shared" si="0"/>
        <v/>
      </c>
      <c r="E22" s="191" t="str">
        <f t="shared" si="1"/>
        <v/>
      </c>
      <c r="F22" s="32" t="str">
        <f t="shared" si="2"/>
        <v/>
      </c>
      <c r="G22" s="201"/>
      <c r="H22" s="193" t="str">
        <f t="shared" si="6"/>
        <v/>
      </c>
      <c r="I22" s="199" t="str">
        <f t="shared" si="3"/>
        <v/>
      </c>
      <c r="J22" s="201"/>
      <c r="K22" s="193" t="str">
        <f t="shared" si="4"/>
        <v/>
      </c>
      <c r="L22" s="199" t="str">
        <f t="shared" si="5"/>
        <v/>
      </c>
      <c r="M22" s="225" t="str">
        <f t="shared" si="8"/>
        <v/>
      </c>
      <c r="N22" s="226" t="str">
        <f t="shared" si="7"/>
        <v/>
      </c>
    </row>
    <row r="23" spans="1:14" ht="73.5" customHeight="1" x14ac:dyDescent="0.25">
      <c r="A23" s="31" t="str">
        <f>'2 CONTEXTO E IDENTIFICACIÓN'!A23</f>
        <v>R15</v>
      </c>
      <c r="B23" s="216" t="str">
        <f>+'2 CONTEXTO E IDENTIFICACIÓN'!F23</f>
        <v xml:space="preserve">  </v>
      </c>
      <c r="C23" s="218"/>
      <c r="D23" s="190" t="str">
        <f t="shared" si="0"/>
        <v/>
      </c>
      <c r="E23" s="191" t="str">
        <f t="shared" si="1"/>
        <v/>
      </c>
      <c r="F23" s="32" t="str">
        <f t="shared" si="2"/>
        <v/>
      </c>
      <c r="G23" s="201"/>
      <c r="H23" s="193" t="str">
        <f t="shared" si="6"/>
        <v/>
      </c>
      <c r="I23" s="199" t="str">
        <f t="shared" si="3"/>
        <v/>
      </c>
      <c r="J23" s="201"/>
      <c r="K23" s="193" t="str">
        <f t="shared" si="4"/>
        <v/>
      </c>
      <c r="L23" s="199" t="str">
        <f t="shared" si="5"/>
        <v/>
      </c>
      <c r="M23" s="225" t="str">
        <f t="shared" si="8"/>
        <v/>
      </c>
      <c r="N23" s="226" t="str">
        <f t="shared" si="7"/>
        <v/>
      </c>
    </row>
    <row r="24" spans="1:14" ht="73.5" customHeight="1" x14ac:dyDescent="0.25">
      <c r="A24" s="31" t="str">
        <f>'2 CONTEXTO E IDENTIFICACIÓN'!A24</f>
        <v>R16</v>
      </c>
      <c r="B24" s="216" t="str">
        <f>+'2 CONTEXTO E IDENTIFICACIÓN'!F24</f>
        <v xml:space="preserve">  </v>
      </c>
      <c r="C24" s="218"/>
      <c r="D24" s="190" t="str">
        <f t="shared" si="0"/>
        <v/>
      </c>
      <c r="E24" s="191" t="str">
        <f t="shared" si="1"/>
        <v/>
      </c>
      <c r="F24" s="32" t="str">
        <f t="shared" si="2"/>
        <v/>
      </c>
      <c r="G24" s="201"/>
      <c r="H24" s="193" t="str">
        <f t="shared" si="6"/>
        <v/>
      </c>
      <c r="I24" s="199" t="str">
        <f t="shared" si="3"/>
        <v/>
      </c>
      <c r="J24" s="201"/>
      <c r="K24" s="193" t="str">
        <f t="shared" si="4"/>
        <v/>
      </c>
      <c r="L24" s="199" t="str">
        <f t="shared" si="5"/>
        <v/>
      </c>
      <c r="M24" s="225" t="str">
        <f t="shared" si="8"/>
        <v/>
      </c>
      <c r="N24" s="226" t="str">
        <f t="shared" si="7"/>
        <v/>
      </c>
    </row>
    <row r="25" spans="1:14" ht="73.5" customHeight="1" x14ac:dyDescent="0.25">
      <c r="A25" s="31" t="str">
        <f>'2 CONTEXTO E IDENTIFICACIÓN'!A25</f>
        <v>R17</v>
      </c>
      <c r="B25" s="216" t="str">
        <f>+'2 CONTEXTO E IDENTIFICACIÓN'!F25</f>
        <v xml:space="preserve">  </v>
      </c>
      <c r="C25" s="218"/>
      <c r="D25" s="190" t="str">
        <f t="shared" si="0"/>
        <v/>
      </c>
      <c r="E25" s="191" t="str">
        <f t="shared" si="1"/>
        <v/>
      </c>
      <c r="F25" s="32" t="str">
        <f t="shared" si="2"/>
        <v/>
      </c>
      <c r="G25" s="201"/>
      <c r="H25" s="193" t="str">
        <f t="shared" si="6"/>
        <v/>
      </c>
      <c r="I25" s="199" t="str">
        <f t="shared" si="3"/>
        <v/>
      </c>
      <c r="J25" s="201"/>
      <c r="K25" s="193" t="str">
        <f t="shared" si="4"/>
        <v/>
      </c>
      <c r="L25" s="199" t="str">
        <f t="shared" si="5"/>
        <v/>
      </c>
      <c r="M25" s="225" t="str">
        <f t="shared" si="8"/>
        <v/>
      </c>
      <c r="N25" s="226" t="str">
        <f t="shared" si="7"/>
        <v/>
      </c>
    </row>
    <row r="26" spans="1:14" ht="73.5" customHeight="1" x14ac:dyDescent="0.25">
      <c r="A26" s="31" t="str">
        <f>'2 CONTEXTO E IDENTIFICACIÓN'!A26</f>
        <v>R18</v>
      </c>
      <c r="B26" s="216" t="str">
        <f>+'2 CONTEXTO E IDENTIFICACIÓN'!F26</f>
        <v xml:space="preserve">  </v>
      </c>
      <c r="C26" s="218"/>
      <c r="D26" s="190" t="str">
        <f t="shared" si="0"/>
        <v/>
      </c>
      <c r="E26" s="191" t="str">
        <f t="shared" si="1"/>
        <v/>
      </c>
      <c r="F26" s="32" t="str">
        <f t="shared" si="2"/>
        <v/>
      </c>
      <c r="G26" s="201"/>
      <c r="H26" s="193" t="str">
        <f t="shared" si="6"/>
        <v/>
      </c>
      <c r="I26" s="199" t="str">
        <f t="shared" si="3"/>
        <v/>
      </c>
      <c r="J26" s="201"/>
      <c r="K26" s="193" t="str">
        <f t="shared" si="4"/>
        <v/>
      </c>
      <c r="L26" s="199" t="str">
        <f t="shared" si="5"/>
        <v/>
      </c>
      <c r="M26" s="225" t="str">
        <f t="shared" si="8"/>
        <v/>
      </c>
      <c r="N26" s="226" t="str">
        <f t="shared" si="7"/>
        <v/>
      </c>
    </row>
    <row r="27" spans="1:14" ht="73.5" customHeight="1" x14ac:dyDescent="0.25">
      <c r="A27" s="31" t="str">
        <f>'2 CONTEXTO E IDENTIFICACIÓN'!A27</f>
        <v>R19</v>
      </c>
      <c r="B27" s="216" t="str">
        <f>+'2 CONTEXTO E IDENTIFICACIÓN'!F27</f>
        <v xml:space="preserve">  </v>
      </c>
      <c r="C27" s="218"/>
      <c r="D27" s="190" t="str">
        <f t="shared" si="0"/>
        <v/>
      </c>
      <c r="E27" s="191" t="str">
        <f t="shared" si="1"/>
        <v/>
      </c>
      <c r="F27" s="32" t="str">
        <f t="shared" si="2"/>
        <v/>
      </c>
      <c r="G27" s="201"/>
      <c r="H27" s="193" t="str">
        <f t="shared" si="6"/>
        <v/>
      </c>
      <c r="I27" s="199" t="str">
        <f t="shared" si="3"/>
        <v/>
      </c>
      <c r="J27" s="201"/>
      <c r="K27" s="193" t="str">
        <f t="shared" si="4"/>
        <v/>
      </c>
      <c r="L27" s="199" t="str">
        <f t="shared" si="5"/>
        <v/>
      </c>
      <c r="M27" s="225" t="str">
        <f t="shared" si="8"/>
        <v/>
      </c>
      <c r="N27" s="226" t="str">
        <f t="shared" si="7"/>
        <v/>
      </c>
    </row>
    <row r="28" spans="1:14" ht="73.5" customHeight="1" thickBot="1" x14ac:dyDescent="0.3">
      <c r="A28" s="47" t="str">
        <f>'2 CONTEXTO E IDENTIFICACIÓN'!A28</f>
        <v>R20</v>
      </c>
      <c r="B28" s="216" t="str">
        <f>+'2 CONTEXTO E IDENTIFICACIÓN'!F28</f>
        <v xml:space="preserve">  </v>
      </c>
      <c r="C28" s="219"/>
      <c r="D28" s="203" t="str">
        <f t="shared" si="0"/>
        <v/>
      </c>
      <c r="E28" s="192" t="str">
        <f t="shared" si="1"/>
        <v/>
      </c>
      <c r="F28" s="48" t="str">
        <f t="shared" si="2"/>
        <v/>
      </c>
      <c r="G28" s="202"/>
      <c r="H28" s="197" t="str">
        <f t="shared" si="6"/>
        <v/>
      </c>
      <c r="I28" s="200" t="str">
        <f t="shared" si="3"/>
        <v/>
      </c>
      <c r="J28" s="202"/>
      <c r="K28" s="197" t="str">
        <f t="shared" si="4"/>
        <v/>
      </c>
      <c r="L28" s="200" t="str">
        <f t="shared" si="5"/>
        <v/>
      </c>
      <c r="M28" s="227" t="str">
        <f t="shared" si="8"/>
        <v/>
      </c>
      <c r="N28" s="228" t="str">
        <f t="shared" si="7"/>
        <v/>
      </c>
    </row>
  </sheetData>
  <sheetProtection sheet="1" formatCells="0" formatColumns="0" formatRows="0" sort="0" autoFilter="0" pivotTables="0"/>
  <autoFilter ref="A8:N8" xr:uid="{00000000-0009-0000-0000-000002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213" priority="1" operator="equal">
      <formula>$T$9</formula>
    </cfRule>
    <cfRule type="cellIs" dxfId="212" priority="2" operator="equal">
      <formula>$T$10</formula>
    </cfRule>
    <cfRule type="cellIs" dxfId="211" priority="3" operator="equal">
      <formula>$T$11</formula>
    </cfRule>
    <cfRule type="cellIs" dxfId="210" priority="4" operator="equal">
      <formula>$T$12</formula>
    </cfRule>
    <cfRule type="cellIs" dxfId="209" priority="5" operator="equal">
      <formula>$T$13</formula>
    </cfRule>
  </conditionalFormatting>
  <conditionalFormatting sqref="F9:F28">
    <cfRule type="cellIs" dxfId="208" priority="163" operator="equal">
      <formula>$P$13</formula>
    </cfRule>
    <cfRule type="cellIs" dxfId="207" priority="159" operator="equal">
      <formula>$P$9</formula>
    </cfRule>
    <cfRule type="cellIs" dxfId="206" priority="160" operator="equal">
      <formula>$P$10</formula>
    </cfRule>
    <cfRule type="cellIs" dxfId="205" priority="161" operator="equal">
      <formula>$P$11</formula>
    </cfRule>
    <cfRule type="cellIs" dxfId="204" priority="162" operator="equal">
      <formula>$P$12</formula>
    </cfRule>
  </conditionalFormatting>
  <conditionalFormatting sqref="H9:H28">
    <cfRule type="cellIs" dxfId="203" priority="77" operator="equal">
      <formula>$W$10</formula>
    </cfRule>
    <cfRule type="cellIs" dxfId="202" priority="78" operator="equal">
      <formula>$W$11</formula>
    </cfRule>
    <cfRule type="cellIs" dxfId="201" priority="79" operator="equal">
      <formula>$W$12</formula>
    </cfRule>
    <cfRule type="cellIs" dxfId="200" priority="80" operator="equal">
      <formula>$W$13</formula>
    </cfRule>
    <cfRule type="cellIs" dxfId="199" priority="76" operator="equal">
      <formula>$W$9</formula>
    </cfRule>
  </conditionalFormatting>
  <conditionalFormatting sqref="I9:J28">
    <cfRule type="cellIs" dxfId="198" priority="81" operator="equal">
      <formula>$V$9</formula>
    </cfRule>
    <cfRule type="cellIs" dxfId="197" priority="82" operator="equal">
      <formula>$V$10</formula>
    </cfRule>
    <cfRule type="cellIs" dxfId="196" priority="83" operator="equal">
      <formula>$V$11</formula>
    </cfRule>
    <cfRule type="cellIs" dxfId="195" priority="84" operator="equal">
      <formula>$V$12</formula>
    </cfRule>
    <cfRule type="cellIs" dxfId="194" priority="85" operator="equal">
      <formula>$V$13</formula>
    </cfRule>
  </conditionalFormatting>
  <conditionalFormatting sqref="K9:K28">
    <cfRule type="cellIs" dxfId="193" priority="61" operator="equal">
      <formula>$W$9</formula>
    </cfRule>
    <cfRule type="cellIs" dxfId="192" priority="62" operator="equal">
      <formula>$W$10</formula>
    </cfRule>
    <cfRule type="cellIs" dxfId="191" priority="63" operator="equal">
      <formula>$W$11</formula>
    </cfRule>
    <cfRule type="cellIs" dxfId="190" priority="64" operator="equal">
      <formula>$W$12</formula>
    </cfRule>
    <cfRule type="cellIs" dxfId="189" priority="65" operator="equal">
      <formula>$W$13</formula>
    </cfRule>
  </conditionalFormatting>
  <conditionalFormatting sqref="L9:L28">
    <cfRule type="cellIs" dxfId="188" priority="96" operator="equal">
      <formula>$V$9</formula>
    </cfRule>
    <cfRule type="cellIs" dxfId="187" priority="97" operator="equal">
      <formula>$V$10</formula>
    </cfRule>
    <cfRule type="cellIs" dxfId="186" priority="98" operator="equal">
      <formula>$V$11</formula>
    </cfRule>
    <cfRule type="cellIs" dxfId="185" priority="99" operator="equal">
      <formula>$V$12</formula>
    </cfRule>
    <cfRule type="cellIs" dxfId="184" priority="100" operator="equal">
      <formula>$V$13</formula>
    </cfRule>
  </conditionalFormatting>
  <conditionalFormatting sqref="M9:M28">
    <cfRule type="cellIs" dxfId="183" priority="6" operator="equal">
      <formula>$W$9</formula>
    </cfRule>
    <cfRule type="cellIs" dxfId="182" priority="7" operator="equal">
      <formula>$W$10</formula>
    </cfRule>
    <cfRule type="cellIs" dxfId="181" priority="8" operator="equal">
      <formula>$W$11</formula>
    </cfRule>
    <cfRule type="cellIs" dxfId="180" priority="9" operator="equal">
      <formula>$W$12</formula>
    </cfRule>
    <cfRule type="cellIs" dxfId="179" priority="10" operator="equal">
      <formula>$W$13</formula>
    </cfRule>
  </conditionalFormatting>
  <conditionalFormatting sqref="N9:N28">
    <cfRule type="cellIs" dxfId="178" priority="31" operator="equal">
      <formula>$V$9</formula>
    </cfRule>
    <cfRule type="cellIs" dxfId="177" priority="32" operator="equal">
      <formula>$V$10</formula>
    </cfRule>
    <cfRule type="cellIs" dxfId="176" priority="33" operator="equal">
      <formula>$V$11</formula>
    </cfRule>
    <cfRule type="cellIs" dxfId="175" priority="34" operator="equal">
      <formula>$V$12</formula>
    </cfRule>
    <cfRule type="cellIs" dxfId="174"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
  <sheetViews>
    <sheetView showGridLines="0" zoomScale="70" zoomScaleNormal="70" workbookViewId="0">
      <pane xSplit="1" ySplit="8" topLeftCell="B16" activePane="bottomRight" state="frozen"/>
      <selection pane="topRight" activeCell="B1" sqref="B1"/>
      <selection pane="bottomLeft" activeCell="A7" sqref="A7"/>
      <selection pane="bottomRight" activeCell="B22" sqref="B22"/>
    </sheetView>
  </sheetViews>
  <sheetFormatPr baseColWidth="10" defaultColWidth="14.28515625" defaultRowHeight="12.75" x14ac:dyDescent="0.25"/>
  <cols>
    <col min="1" max="1" width="12.85546875" style="87" customWidth="1"/>
    <col min="2" max="2" width="29.42578125" style="92" customWidth="1"/>
    <col min="3" max="3" width="16.42578125" style="87" customWidth="1"/>
    <col min="4" max="4" width="12.42578125" style="92" customWidth="1"/>
    <col min="5" max="5" width="25" style="92" customWidth="1"/>
    <col min="6" max="6" width="3.85546875" style="92" customWidth="1"/>
    <col min="7" max="7" width="7.42578125" style="92" customWidth="1"/>
    <col min="8" max="8" width="14" style="92" customWidth="1"/>
    <col min="9" max="9" width="13.85546875" style="92" customWidth="1"/>
    <col min="10" max="13" width="12.42578125" style="92" customWidth="1"/>
    <col min="14" max="14" width="3.85546875" style="92" customWidth="1"/>
    <col min="15" max="15" width="4.85546875" style="87" customWidth="1"/>
    <col min="16" max="16" width="6.42578125" style="87" customWidth="1"/>
    <col min="17" max="17" width="11" style="87" bestFit="1" customWidth="1"/>
    <col min="18" max="22" width="12" style="87" customWidth="1"/>
    <col min="23" max="27" width="11.42578125" style="87" customWidth="1"/>
    <col min="28" max="28" width="5.42578125" style="87" bestFit="1" customWidth="1"/>
    <col min="29" max="29" width="26.85546875" style="87" customWidth="1"/>
    <col min="30" max="34" width="22.85546875" style="92" customWidth="1"/>
    <col min="35" max="35" width="23.42578125" style="87" customWidth="1"/>
    <col min="36" max="263" width="11.42578125" style="87" customWidth="1"/>
    <col min="264" max="264" width="12.7109375" style="87" customWidth="1"/>
    <col min="265" max="265" width="47" style="87" customWidth="1"/>
    <col min="266" max="266" width="35" style="87" customWidth="1"/>
    <col min="267" max="16384" width="14.28515625" style="87"/>
  </cols>
  <sheetData>
    <row r="1" spans="1:36" s="75" customFormat="1" ht="36" customHeight="1" x14ac:dyDescent="0.2">
      <c r="A1" s="426"/>
      <c r="B1" s="432" t="str">
        <f>+'2 CONTEXTO E IDENTIFICACIÓN'!C1</f>
        <v>MAPA DE RIESGOS</v>
      </c>
      <c r="C1" s="50" t="str">
        <f>+'2 CONTEXTO E IDENTIFICACIÓN'!D1</f>
        <v>CÓDIGO:</v>
      </c>
      <c r="D1" s="74">
        <f>+'2 CONTEXTO E IDENTIFICACIÓN'!E1</f>
        <v>0</v>
      </c>
      <c r="AD1" s="76"/>
      <c r="AE1" s="76"/>
      <c r="AF1" s="76"/>
      <c r="AG1" s="76"/>
      <c r="AH1" s="76"/>
    </row>
    <row r="2" spans="1:36" s="75" customFormat="1" ht="36" customHeight="1" x14ac:dyDescent="0.2">
      <c r="A2" s="426"/>
      <c r="B2" s="432"/>
      <c r="C2" s="50" t="str">
        <f>+'2 CONTEXTO E IDENTIFICACIÓN'!D2</f>
        <v>VERSIÓN:</v>
      </c>
      <c r="D2" s="74">
        <f>+'2 CONTEXTO E IDENTIFICACIÓN'!E2</f>
        <v>0</v>
      </c>
      <c r="E2" s="77"/>
      <c r="F2" s="77"/>
      <c r="G2" s="77"/>
      <c r="H2" s="9"/>
      <c r="I2" s="239" t="str">
        <f>+'2 CONTEXTO E IDENTIFICACIÓN'!$G$4</f>
        <v>Elaboración o Actualización:</v>
      </c>
      <c r="J2" s="260" t="str">
        <f>+IF('2 CONTEXTO E IDENTIFICACIÓN'!$H$4="","",'2 CONTEXTO E IDENTIFICACIÓN'!$H$4)</f>
        <v/>
      </c>
      <c r="K2" s="20"/>
      <c r="L2" s="20"/>
      <c r="M2" s="78"/>
      <c r="N2" s="77"/>
      <c r="AD2" s="76"/>
      <c r="AE2" s="76"/>
      <c r="AF2" s="76"/>
      <c r="AG2" s="76"/>
      <c r="AH2" s="76"/>
    </row>
    <row r="3" spans="1:36" s="75" customFormat="1" ht="27.95" customHeight="1" x14ac:dyDescent="0.2">
      <c r="A3" s="79"/>
      <c r="B3" s="77"/>
      <c r="C3" s="52"/>
      <c r="D3" s="78"/>
      <c r="E3" s="77"/>
      <c r="F3" s="77"/>
      <c r="G3" s="77"/>
      <c r="I3" s="242" t="str">
        <f>+'2 CONTEXTO E IDENTIFICACIÓN'!$E$5</f>
        <v>Vigencia del:</v>
      </c>
      <c r="J3" s="240" t="str">
        <f>+IF('2 CONTEXTO E IDENTIFICACIÓN'!$F$5="","",'2 CONTEXTO E IDENTIFICACIÓN'!$F$5)</f>
        <v/>
      </c>
      <c r="K3" s="241" t="s">
        <v>111</v>
      </c>
      <c r="L3" s="238" t="str">
        <f>+IF('2 CONTEXTO E IDENTIFICACIÓN'!$H$5="","",'2 CONTEXTO E IDENTIFICACIÓN'!$H$5)</f>
        <v/>
      </c>
      <c r="M3" s="78"/>
      <c r="N3" s="77"/>
      <c r="AD3" s="76"/>
      <c r="AE3" s="76"/>
      <c r="AF3" s="76"/>
      <c r="AG3" s="76"/>
      <c r="AH3" s="76"/>
    </row>
    <row r="4" spans="1:36" s="75" customFormat="1" ht="15" x14ac:dyDescent="0.2">
      <c r="A4" s="19" t="s">
        <v>155</v>
      </c>
      <c r="B4" s="416" t="str">
        <f>+IF('2 CONTEXTO E IDENTIFICACIÓN'!$C$4="","",'2 CONTEXTO E IDENTIFICACIÓN'!$C$4)</f>
        <v/>
      </c>
      <c r="C4" s="416"/>
      <c r="D4" s="416"/>
      <c r="AD4" s="76"/>
      <c r="AE4" s="76"/>
      <c r="AF4" s="76"/>
      <c r="AG4" s="76"/>
      <c r="AH4" s="76"/>
    </row>
    <row r="5" spans="1:36" s="75" customFormat="1" ht="15.75" thickBot="1" x14ac:dyDescent="0.25">
      <c r="A5" s="19" t="s">
        <v>153</v>
      </c>
      <c r="B5" s="416" t="str">
        <f>+IF('2 CONTEXTO E IDENTIFICACIÓN'!$E$4="","",'2 CONTEXTO E IDENTIFICACIÓN'!$E$4)</f>
        <v/>
      </c>
      <c r="C5" s="417"/>
      <c r="D5" s="417"/>
      <c r="AD5" s="76"/>
      <c r="AE5" s="76"/>
      <c r="AF5" s="76"/>
      <c r="AG5" s="76"/>
      <c r="AH5" s="76"/>
    </row>
    <row r="6" spans="1:36" s="75" customFormat="1" ht="15.75" thickBot="1" x14ac:dyDescent="0.25">
      <c r="A6" s="246"/>
      <c r="B6" s="245"/>
      <c r="C6" s="245"/>
      <c r="D6" s="78"/>
      <c r="G6" s="433" t="s">
        <v>22</v>
      </c>
      <c r="H6" s="434"/>
      <c r="I6" s="434"/>
      <c r="J6" s="434"/>
      <c r="K6" s="434"/>
      <c r="L6" s="434"/>
      <c r="M6" s="435"/>
      <c r="O6" s="80"/>
      <c r="P6" s="80"/>
      <c r="Q6" s="81"/>
      <c r="R6" s="424" t="s">
        <v>87</v>
      </c>
      <c r="S6" s="424"/>
      <c r="T6" s="424"/>
      <c r="U6" s="424"/>
      <c r="V6" s="425"/>
      <c r="AD6" s="76"/>
      <c r="AE6" s="76"/>
      <c r="AF6" s="76"/>
      <c r="AG6" s="76"/>
      <c r="AH6" s="76"/>
    </row>
    <row r="7" spans="1:36" x14ac:dyDescent="0.25">
      <c r="A7" s="82"/>
      <c r="B7" s="83"/>
      <c r="C7" s="427" t="s">
        <v>89</v>
      </c>
      <c r="D7" s="427"/>
      <c r="E7" s="427"/>
      <c r="F7" s="84"/>
      <c r="G7" s="85"/>
      <c r="H7" s="86"/>
      <c r="I7" s="424" t="s">
        <v>87</v>
      </c>
      <c r="J7" s="424"/>
      <c r="K7" s="424"/>
      <c r="L7" s="424"/>
      <c r="M7" s="425"/>
      <c r="N7" s="84"/>
      <c r="O7" s="88"/>
      <c r="P7" s="88"/>
      <c r="R7" s="89">
        <v>0.2</v>
      </c>
      <c r="S7" s="89">
        <v>0.4</v>
      </c>
      <c r="T7" s="89">
        <v>0.6</v>
      </c>
      <c r="U7" s="89">
        <v>0.8</v>
      </c>
      <c r="V7" s="90">
        <v>1</v>
      </c>
      <c r="W7" s="91"/>
      <c r="X7" s="91"/>
      <c r="Y7" s="91"/>
      <c r="Z7" s="91"/>
      <c r="AA7" s="91"/>
      <c r="AB7" s="91"/>
      <c r="AC7" s="91"/>
    </row>
    <row r="8" spans="1:36" ht="25.5" x14ac:dyDescent="0.2">
      <c r="A8" s="93" t="s">
        <v>0</v>
      </c>
      <c r="B8" s="94" t="s">
        <v>1</v>
      </c>
      <c r="C8" s="95" t="s">
        <v>2</v>
      </c>
      <c r="D8" s="95" t="s">
        <v>4</v>
      </c>
      <c r="E8" s="96" t="s">
        <v>124</v>
      </c>
      <c r="F8" s="84"/>
      <c r="G8" s="88"/>
      <c r="H8" s="97"/>
      <c r="I8" s="98" t="s">
        <v>65</v>
      </c>
      <c r="J8" s="98" t="s">
        <v>7</v>
      </c>
      <c r="K8" s="98" t="s">
        <v>5</v>
      </c>
      <c r="L8" s="98" t="s">
        <v>6</v>
      </c>
      <c r="M8" s="99" t="s">
        <v>73</v>
      </c>
      <c r="N8" s="84"/>
      <c r="O8" s="88"/>
      <c r="P8" s="88"/>
      <c r="Q8" s="100"/>
      <c r="R8" s="101" t="s">
        <v>65</v>
      </c>
      <c r="S8" s="101" t="s">
        <v>7</v>
      </c>
      <c r="T8" s="101" t="s">
        <v>5</v>
      </c>
      <c r="U8" s="101" t="s">
        <v>6</v>
      </c>
      <c r="V8" s="102" t="s">
        <v>73</v>
      </c>
      <c r="Y8" s="91"/>
      <c r="Z8" s="91"/>
      <c r="AA8" s="103"/>
      <c r="AB8" s="103"/>
      <c r="AC8" s="103"/>
      <c r="AD8" s="103"/>
      <c r="AE8" s="103"/>
      <c r="AF8" s="103"/>
      <c r="AG8" s="103"/>
      <c r="AH8" s="103"/>
      <c r="AI8" s="103"/>
      <c r="AJ8" s="103"/>
    </row>
    <row r="9" spans="1:36" ht="50.25"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06" t="str">
        <f>+'3 PROBABIL E IMPACTO INHERENTE'!F9</f>
        <v>Baja</v>
      </c>
      <c r="D9" s="106" t="str">
        <f>+'3 PROBABIL E IMPACTO INHERENTE'!N9</f>
        <v>Moderado</v>
      </c>
      <c r="E9" s="105" t="str">
        <f>+IF(C9=$Q$9,IF(D9=$R$8,$R$9,IF(D9=$S$8,$S$9,IF(D9=$T$8,$T$9,IF(D9=$U$8,$U$9,IF(D9=$V$8,$V$9))))),IF(C9=$Q$10,IF(D9=$R$8,$R$10,IF(D9=$S$8,$S$10,IF(D9=$T$8,$T$10,IF(D9=$U$8,$U$10,IF(D9=$V$8,$V$10))))),IF(C9=$Q$11,IF(D9=$R$8,$R$11,IF(D9=$S$8,$S$11,IF(D9=$T$8,$T$11,IF(D9=$U$8,$U$11,IF(D9=$V$8,$V$11))))),IF(C9=$Q$12,IF(D9=$R$8,$R$12,IF(D9=$S$8,$S$12,IF(D9=$T$8,$T$12,IF(D9=$U$8,$U$12,IF(D9=$V$8,$V$12))))),IF(C9=$Q$13,IF(D9=$R$8,$R$13,IF(D9=$S$8,$S$13,IF(D9=$T$8,$T$13,IF(D9=$U$8,$U$13,IF(D9=$V$8,$V$13))))),"")))))</f>
        <v>Moderado</v>
      </c>
      <c r="F9" s="107"/>
      <c r="G9" s="430" t="s">
        <v>54</v>
      </c>
      <c r="H9" s="98" t="s">
        <v>62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28" t="s">
        <v>54</v>
      </c>
      <c r="P9" s="110">
        <v>1</v>
      </c>
      <c r="Q9" s="101" t="s">
        <v>62</v>
      </c>
      <c r="R9" s="108" t="s">
        <v>85</v>
      </c>
      <c r="S9" s="108" t="s">
        <v>85</v>
      </c>
      <c r="T9" s="108" t="s">
        <v>85</v>
      </c>
      <c r="U9" s="108" t="s">
        <v>85</v>
      </c>
      <c r="V9" s="109" t="s">
        <v>84</v>
      </c>
      <c r="Y9" s="91"/>
      <c r="Z9" s="91"/>
      <c r="AA9" s="103"/>
      <c r="AB9" s="103"/>
      <c r="AC9" s="103"/>
      <c r="AD9" s="111"/>
      <c r="AE9" s="111"/>
      <c r="AF9" s="111"/>
      <c r="AG9" s="111"/>
      <c r="AH9" s="111"/>
      <c r="AI9" s="103"/>
      <c r="AJ9" s="103"/>
    </row>
    <row r="10" spans="1:36" ht="30.6"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06" t="str">
        <f>+'3 PROBABIL E IMPACTO INHERENTE'!F10</f>
        <v>Alta</v>
      </c>
      <c r="D10" s="106" t="str">
        <f>+'3 PROBABIL E IMPACTO INHERENTE'!N10</f>
        <v>Mayor</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Alto</v>
      </c>
      <c r="F10" s="107"/>
      <c r="G10" s="430"/>
      <c r="H10" s="98" t="s">
        <v>61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R2 R3 R4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28"/>
      <c r="P10" s="110">
        <v>0.8</v>
      </c>
      <c r="Q10" s="101" t="s">
        <v>61</v>
      </c>
      <c r="R10" s="112" t="s">
        <v>5</v>
      </c>
      <c r="S10" s="112" t="s">
        <v>5</v>
      </c>
      <c r="T10" s="108" t="s">
        <v>85</v>
      </c>
      <c r="U10" s="108" t="s">
        <v>85</v>
      </c>
      <c r="V10" s="109" t="s">
        <v>84</v>
      </c>
      <c r="Y10" s="91"/>
      <c r="Z10" s="91"/>
      <c r="AA10" s="103"/>
      <c r="AB10" s="113"/>
      <c r="AC10" s="114"/>
      <c r="AD10" s="111"/>
      <c r="AE10" s="111"/>
      <c r="AF10" s="111"/>
      <c r="AG10" s="111"/>
      <c r="AH10" s="111"/>
      <c r="AI10" s="103"/>
      <c r="AJ10" s="103"/>
    </row>
    <row r="11" spans="1:36" ht="30.6" customHeight="1" x14ac:dyDescent="0.2">
      <c r="A11" s="104" t="str">
        <f>'2 CONTEXTO E IDENTIFICACIÓN'!A11</f>
        <v>R3</v>
      </c>
      <c r="B11" s="105" t="str">
        <f>+'2 CONTEXTO E IDENTIFICACIÓN'!F11</f>
        <v>Posibilidad de pérdida económica por incumplimiento del objeto contractual  debido a la inadecuada supervisión</v>
      </c>
      <c r="C11" s="106" t="str">
        <f>+'3 PROBABIL E IMPACTO INHERENTE'!F11</f>
        <v>Alta</v>
      </c>
      <c r="D11" s="106" t="str">
        <f>+'3 PROBABIL E IMPACTO INHERENTE'!N11</f>
        <v>Mayor</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Alto</v>
      </c>
      <c r="F11" s="107"/>
      <c r="G11" s="430"/>
      <c r="H11" s="98" t="s">
        <v>59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R7     R12 R13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R6  R8            </v>
      </c>
      <c r="N11" s="107"/>
      <c r="O11" s="428"/>
      <c r="P11" s="110">
        <v>0.6</v>
      </c>
      <c r="Q11" s="101" t="s">
        <v>59</v>
      </c>
      <c r="R11" s="112" t="s">
        <v>5</v>
      </c>
      <c r="S11" s="112" t="s">
        <v>5</v>
      </c>
      <c r="T11" s="112" t="s">
        <v>5</v>
      </c>
      <c r="U11" s="108" t="s">
        <v>85</v>
      </c>
      <c r="V11" s="109" t="s">
        <v>84</v>
      </c>
      <c r="Y11" s="91"/>
      <c r="Z11" s="91"/>
      <c r="AA11" s="103"/>
      <c r="AB11" s="113"/>
      <c r="AC11" s="114"/>
      <c r="AD11" s="111"/>
      <c r="AE11" s="111"/>
      <c r="AF11" s="111"/>
      <c r="AG11" s="111"/>
      <c r="AH11" s="115"/>
      <c r="AI11" s="103"/>
      <c r="AJ11" s="103"/>
    </row>
    <row r="12" spans="1:36" ht="30.6" customHeight="1"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06" t="str">
        <f>+'3 PROBABIL E IMPACTO INHERENTE'!F12</f>
        <v>Alta</v>
      </c>
      <c r="D12" s="106" t="str">
        <f>+'3 PROBABIL E IMPACTO INHERENTE'!N12</f>
        <v>Mayor</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7"/>
      <c r="G12" s="430"/>
      <c r="H12" s="98" t="s">
        <v>57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R11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R1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R5    R9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R10          </v>
      </c>
      <c r="N12" s="107"/>
      <c r="O12" s="428"/>
      <c r="P12" s="110">
        <v>0.4</v>
      </c>
      <c r="Q12" s="101" t="s">
        <v>57</v>
      </c>
      <c r="R12" s="116" t="s">
        <v>86</v>
      </c>
      <c r="S12" s="112" t="s">
        <v>5</v>
      </c>
      <c r="T12" s="112" t="s">
        <v>5</v>
      </c>
      <c r="U12" s="108" t="s">
        <v>85</v>
      </c>
      <c r="V12" s="109" t="s">
        <v>84</v>
      </c>
      <c r="Y12" s="91"/>
      <c r="Z12" s="91"/>
      <c r="AA12" s="103"/>
      <c r="AB12" s="113"/>
      <c r="AC12" s="114"/>
      <c r="AD12" s="111"/>
      <c r="AE12" s="111"/>
      <c r="AF12" s="111"/>
      <c r="AG12" s="115"/>
      <c r="AH12" s="111"/>
      <c r="AI12" s="103"/>
      <c r="AJ12" s="103"/>
    </row>
    <row r="13" spans="1:36" ht="30.6" customHeight="1"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06" t="str">
        <f>+'3 PROBABIL E IMPACTO INHERENTE'!F13</f>
        <v>Baja</v>
      </c>
      <c r="D13" s="106" t="str">
        <f>+'3 PROBABIL E IMPACTO INHERENTE'!N13</f>
        <v>Mayor</v>
      </c>
      <c r="E13" s="105" t="str">
        <f t="shared" si="0"/>
        <v>Alto</v>
      </c>
      <c r="F13" s="107"/>
      <c r="G13" s="431"/>
      <c r="H13" s="117" t="s">
        <v>55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29"/>
      <c r="P13" s="122">
        <v>0.2</v>
      </c>
      <c r="Q13" s="123" t="s">
        <v>55</v>
      </c>
      <c r="R13" s="118" t="s">
        <v>86</v>
      </c>
      <c r="S13" s="118" t="s">
        <v>86</v>
      </c>
      <c r="T13" s="119" t="s">
        <v>5</v>
      </c>
      <c r="U13" s="120" t="s">
        <v>85</v>
      </c>
      <c r="V13" s="121" t="s">
        <v>84</v>
      </c>
      <c r="Y13" s="91"/>
      <c r="Z13" s="91"/>
      <c r="AA13" s="103"/>
      <c r="AB13" s="113"/>
      <c r="AC13" s="114"/>
      <c r="AD13" s="111"/>
      <c r="AE13" s="111"/>
      <c r="AF13" s="111"/>
      <c r="AG13" s="124"/>
      <c r="AH13" s="111"/>
      <c r="AI13" s="103"/>
      <c r="AJ13" s="103"/>
    </row>
    <row r="14" spans="1:36" ht="30.6"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06" t="str">
        <f>+'3 PROBABIL E IMPACTO INHERENTE'!F14</f>
        <v>Media</v>
      </c>
      <c r="D14" s="106" t="str">
        <f>+'3 PROBABIL E IMPACTO INHERENTE'!N14</f>
        <v>Catastrófico</v>
      </c>
      <c r="E14" s="105" t="str">
        <f t="shared" si="0"/>
        <v>Extremo</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42" customHeight="1"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06" t="str">
        <f>+'3 PROBABIL E IMPACTO INHERENTE'!F15</f>
        <v>Media</v>
      </c>
      <c r="D15" s="106" t="str">
        <f>+'3 PROBABIL E IMPACTO INHERENTE'!N15</f>
        <v>Mayor</v>
      </c>
      <c r="E15" s="105" t="str">
        <f t="shared" si="0"/>
        <v>Alto</v>
      </c>
      <c r="F15" s="107"/>
      <c r="G15" s="107"/>
      <c r="H15" s="107"/>
      <c r="I15" s="107"/>
      <c r="J15" s="107"/>
      <c r="K15" s="107"/>
      <c r="L15" s="107"/>
      <c r="M15" s="107"/>
      <c r="N15" s="107"/>
      <c r="R15" s="95" t="s">
        <v>88</v>
      </c>
      <c r="T15" s="91"/>
      <c r="U15" s="91"/>
      <c r="V15" s="91"/>
      <c r="W15" s="91"/>
      <c r="X15" s="91"/>
      <c r="Y15" s="91"/>
      <c r="Z15" s="91"/>
      <c r="AA15" s="103"/>
      <c r="AB15" s="113"/>
      <c r="AC15" s="103"/>
      <c r="AD15" s="114"/>
      <c r="AE15" s="114"/>
      <c r="AF15" s="114"/>
      <c r="AG15" s="114"/>
      <c r="AH15" s="114"/>
      <c r="AI15" s="103"/>
      <c r="AJ15" s="103"/>
    </row>
    <row r="16" spans="1:36" ht="30.6"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06" t="str">
        <f>+'3 PROBABIL E IMPACTO INHERENTE'!F16</f>
        <v>Media</v>
      </c>
      <c r="D16" s="106" t="str">
        <f>+'3 PROBABIL E IMPACTO INHERENTE'!N16</f>
        <v>Catastrófico</v>
      </c>
      <c r="E16" s="105" t="str">
        <f t="shared" si="0"/>
        <v>Extremo</v>
      </c>
      <c r="F16" s="107"/>
      <c r="G16" s="107"/>
      <c r="H16" s="107"/>
      <c r="I16" s="107"/>
      <c r="J16" s="107"/>
      <c r="K16" s="107"/>
      <c r="L16" s="107"/>
      <c r="M16" s="107"/>
      <c r="N16" s="107"/>
      <c r="R16" s="125" t="s">
        <v>84</v>
      </c>
      <c r="T16" s="91"/>
      <c r="U16" s="91"/>
      <c r="V16" s="91"/>
      <c r="W16" s="91"/>
      <c r="X16" s="91"/>
      <c r="Y16" s="91"/>
      <c r="Z16" s="91"/>
      <c r="AA16" s="103"/>
      <c r="AB16" s="103"/>
      <c r="AC16" s="103"/>
      <c r="AD16" s="111"/>
      <c r="AE16" s="111"/>
      <c r="AF16" s="111"/>
      <c r="AG16" s="111"/>
      <c r="AH16" s="111"/>
      <c r="AI16" s="103"/>
      <c r="AJ16" s="103"/>
    </row>
    <row r="17" spans="1:36" ht="30.6"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06" t="str">
        <f>+'3 PROBABIL E IMPACTO INHERENTE'!F17</f>
        <v>Baja</v>
      </c>
      <c r="D17" s="106" t="str">
        <f>+'3 PROBABIL E IMPACTO INHERENTE'!N17</f>
        <v>Mayor</v>
      </c>
      <c r="E17" s="105" t="str">
        <f t="shared" si="0"/>
        <v>Alto</v>
      </c>
      <c r="F17" s="107"/>
      <c r="G17" s="107"/>
      <c r="H17" s="107"/>
      <c r="I17" s="107"/>
      <c r="J17" s="107"/>
      <c r="K17" s="107"/>
      <c r="L17" s="107"/>
      <c r="M17" s="107"/>
      <c r="N17" s="107"/>
      <c r="R17" s="108" t="s">
        <v>85</v>
      </c>
      <c r="S17" s="91"/>
      <c r="T17" s="91"/>
      <c r="U17" s="91"/>
      <c r="V17" s="91"/>
      <c r="W17" s="91"/>
      <c r="X17" s="91"/>
      <c r="Y17" s="91"/>
      <c r="Z17" s="91"/>
      <c r="AA17" s="103"/>
      <c r="AB17" s="103"/>
      <c r="AC17" s="103"/>
      <c r="AD17" s="111"/>
      <c r="AE17" s="111"/>
      <c r="AF17" s="111"/>
      <c r="AG17" s="111"/>
      <c r="AH17" s="111"/>
      <c r="AI17" s="103"/>
      <c r="AJ17" s="103"/>
    </row>
    <row r="18" spans="1:36" ht="30.6" customHeight="1"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06" t="str">
        <f>+'3 PROBABIL E IMPACTO INHERENTE'!F18</f>
        <v>Baja</v>
      </c>
      <c r="D18" s="106" t="str">
        <f>+'3 PROBABIL E IMPACTO INHERENTE'!N18</f>
        <v>Catastrófico</v>
      </c>
      <c r="E18" s="105" t="str">
        <f t="shared" si="0"/>
        <v>Extremo</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6" customHeight="1"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06" t="str">
        <f>+'3 PROBABIL E IMPACTO INHERENTE'!F19</f>
        <v>Baja</v>
      </c>
      <c r="D19" s="106" t="str">
        <f>+'3 PROBABIL E IMPACTO INHERENTE'!N19</f>
        <v>Leve</v>
      </c>
      <c r="E19" s="105" t="str">
        <f t="shared" si="0"/>
        <v>Bajo</v>
      </c>
      <c r="F19" s="107"/>
      <c r="G19" s="107"/>
      <c r="H19" s="107"/>
      <c r="I19" s="107"/>
      <c r="J19" s="107"/>
      <c r="K19" s="107"/>
      <c r="L19" s="107"/>
      <c r="M19" s="107"/>
      <c r="N19" s="107"/>
      <c r="Q19" s="126"/>
      <c r="R19" s="116" t="s">
        <v>86</v>
      </c>
      <c r="Y19" s="126"/>
      <c r="Z19" s="126"/>
      <c r="AA19" s="103"/>
      <c r="AB19" s="103"/>
      <c r="AC19" s="103"/>
      <c r="AD19" s="111"/>
      <c r="AE19" s="111"/>
      <c r="AF19" s="111"/>
      <c r="AG19" s="111"/>
      <c r="AH19" s="111"/>
      <c r="AI19" s="103"/>
      <c r="AJ19" s="103"/>
    </row>
    <row r="20" spans="1:36" ht="30.6"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06" t="str">
        <f>+'3 PROBABIL E IMPACTO INHERENTE'!F20</f>
        <v>Media</v>
      </c>
      <c r="D20" s="106" t="str">
        <f>+'3 PROBABIL E IMPACTO INHERENTE'!N20</f>
        <v>Mayor</v>
      </c>
      <c r="E20" s="105" t="str">
        <f t="shared" si="0"/>
        <v>Alto</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6" customHeight="1"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06" t="str">
        <f>+'3 PROBABIL E IMPACTO INHERENTE'!F21</f>
        <v>Media</v>
      </c>
      <c r="D21" s="106" t="str">
        <f>+'3 PROBABIL E IMPACTO INHERENTE'!N21</f>
        <v>Mayor</v>
      </c>
      <c r="E21" s="105" t="str">
        <f t="shared" si="0"/>
        <v>Alto</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6" customHeight="1" x14ac:dyDescent="0.2">
      <c r="A22" s="104" t="str">
        <f>'2 CONTEXTO E IDENTIFICACIÓN'!A22</f>
        <v>R14</v>
      </c>
      <c r="B22" s="105" t="str">
        <f>+'2 CONTEXTO E IDENTIFICACIÓN'!F22</f>
        <v xml:space="preserve">  </v>
      </c>
      <c r="C22" s="106" t="str">
        <f>+'3 PROBABIL E IMPACTO INHERENTE'!F22</f>
        <v/>
      </c>
      <c r="D22" s="106" t="str">
        <f>+'3 PROBABIL E IMPACTO INHERENTE'!N22</f>
        <v/>
      </c>
      <c r="E22" s="105" t="str">
        <f t="shared" si="0"/>
        <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6" customHeight="1" x14ac:dyDescent="0.2">
      <c r="A23" s="104" t="str">
        <f>'2 CONTEXTO E IDENTIFICACIÓN'!A23</f>
        <v>R15</v>
      </c>
      <c r="B23" s="105" t="str">
        <f>+'2 CONTEXTO E IDENTIFICACIÓN'!F23</f>
        <v xml:space="preserve">  </v>
      </c>
      <c r="C23" s="106" t="str">
        <f>+'3 PROBABIL E IMPACTO INHERENTE'!F23</f>
        <v/>
      </c>
      <c r="D23" s="106" t="str">
        <f>+'3 PROBABIL E IMPACTO INHERENTE'!N23</f>
        <v/>
      </c>
      <c r="E23" s="105" t="str">
        <f t="shared" si="0"/>
        <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6" customHeight="1" x14ac:dyDescent="0.2">
      <c r="A24" s="104" t="str">
        <f>'2 CONTEXTO E IDENTIFICACIÓN'!A24</f>
        <v>R16</v>
      </c>
      <c r="B24" s="105" t="str">
        <f>+'2 CONTEXTO E IDENTIFICACIÓN'!F24</f>
        <v xml:space="preserve">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6" customHeight="1" x14ac:dyDescent="0.25">
      <c r="A25" s="104" t="str">
        <f>'2 CONTEXTO E IDENTIFICACIÓN'!A25</f>
        <v>R17</v>
      </c>
      <c r="B25" s="105" t="str">
        <f>+'2 CONTEXTO E IDENTIFICACIÓN'!F25</f>
        <v xml:space="preserve">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6" customHeight="1" x14ac:dyDescent="0.25">
      <c r="A26" s="104" t="str">
        <f>'2 CONTEXTO E IDENTIFICACIÓN'!A26</f>
        <v>R18</v>
      </c>
      <c r="B26" s="105" t="str">
        <f>+'2 CONTEXTO E IDENTIFICACIÓN'!F26</f>
        <v xml:space="preserve">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6" customHeight="1" x14ac:dyDescent="0.25">
      <c r="A27" s="104" t="str">
        <f>'2 CONTEXTO E IDENTIFICACIÓN'!A27</f>
        <v>R19</v>
      </c>
      <c r="B27" s="105" t="str">
        <f>+'2 CONTEXTO E IDENTIFICACIÓN'!F27</f>
        <v xml:space="preserve">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6" customHeight="1" x14ac:dyDescent="0.25">
      <c r="A28" s="104" t="str">
        <f>'2 CONTEXTO E IDENTIFICACIÓN'!A28</f>
        <v>R20</v>
      </c>
      <c r="B28" s="105" t="str">
        <f>+'2 CONTEXTO E IDENTIFICACIÓN'!F28</f>
        <v xml:space="preserve">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45" customHeight="1" x14ac:dyDescent="0.25">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25">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25">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25">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25">
      <c r="Y33" s="92"/>
      <c r="Z33" s="92"/>
      <c r="AA33" s="92"/>
      <c r="AB33" s="92"/>
      <c r="AC33" s="92"/>
    </row>
    <row r="34" spans="25:29" s="87" customFormat="1" ht="19.5" customHeight="1" x14ac:dyDescent="0.25">
      <c r="Y34" s="92"/>
      <c r="Z34" s="92"/>
      <c r="AA34" s="92"/>
      <c r="AB34" s="92"/>
      <c r="AC34" s="92"/>
    </row>
    <row r="35" spans="25:29" s="87" customFormat="1" ht="19.5" customHeight="1" x14ac:dyDescent="0.25">
      <c r="Y35" s="92"/>
      <c r="Z35" s="92"/>
      <c r="AA35" s="92"/>
      <c r="AB35" s="92"/>
      <c r="AC35" s="92"/>
    </row>
  </sheetData>
  <sheetProtection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173" priority="6" operator="equal">
      <formula>$Q$13</formula>
    </cfRule>
    <cfRule type="cellIs" dxfId="172" priority="7" operator="equal">
      <formula>$Q$12</formula>
    </cfRule>
    <cfRule type="cellIs" dxfId="171" priority="8" operator="equal">
      <formula>$Q$11</formula>
    </cfRule>
    <cfRule type="cellIs" dxfId="170" priority="9" operator="equal">
      <formula>$Q$10</formula>
    </cfRule>
    <cfRule type="cellIs" dxfId="169" priority="10" operator="equal">
      <formula>$Q$9</formula>
    </cfRule>
  </conditionalFormatting>
  <conditionalFormatting sqref="D9:D28">
    <cfRule type="cellIs" dxfId="168" priority="1" operator="equal">
      <formula>$R$8</formula>
    </cfRule>
    <cfRule type="cellIs" dxfId="167" priority="2" operator="equal">
      <formula>$S$8</formula>
    </cfRule>
    <cfRule type="cellIs" dxfId="166" priority="3" operator="equal">
      <formula>$T$8</formula>
    </cfRule>
    <cfRule type="cellIs" dxfId="165" priority="4" operator="equal">
      <formula>$U$8</formula>
    </cfRule>
    <cfRule type="cellIs" dxfId="164" priority="5" operator="equal">
      <formula>$V$8</formula>
    </cfRule>
  </conditionalFormatting>
  <conditionalFormatting sqref="E9:E28">
    <cfRule type="cellIs" dxfId="163" priority="102" operator="equal">
      <formula>$R$16</formula>
    </cfRule>
    <cfRule type="cellIs" dxfId="162" priority="103" operator="equal">
      <formula>$R$17</formula>
    </cfRule>
    <cfRule type="cellIs" dxfId="161" priority="104" operator="equal">
      <formula>$R$18</formula>
    </cfRule>
    <cfRule type="cellIs" dxfId="16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87"/>
  <sheetViews>
    <sheetView showGridLines="0" view="pageBreakPreview" zoomScale="75" zoomScaleNormal="10" zoomScaleSheetLayoutView="55" workbookViewId="0">
      <pane xSplit="1" ySplit="7" topLeftCell="B33" activePane="bottomRight" state="frozen"/>
      <selection pane="topRight" activeCell="B1" sqref="B1"/>
      <selection pane="bottomLeft" activeCell="A7" sqref="A7"/>
      <selection pane="bottomRight" activeCell="G37" sqref="G37"/>
    </sheetView>
  </sheetViews>
  <sheetFormatPr baseColWidth="10" defaultColWidth="11.42578125" defaultRowHeight="14.25" x14ac:dyDescent="0.25"/>
  <cols>
    <col min="1" max="1" width="14.85546875" style="55" customWidth="1"/>
    <col min="2" max="2" width="24.7109375" style="55" customWidth="1"/>
    <col min="3" max="3" width="15.42578125" style="55" customWidth="1"/>
    <col min="4" max="4" width="11.42578125" style="55" customWidth="1"/>
    <col min="5" max="5" width="10.140625" style="55" customWidth="1"/>
    <col min="6" max="6" width="17.42578125" style="55" customWidth="1"/>
    <col min="7" max="8" width="21.85546875" style="55" customWidth="1"/>
    <col min="9" max="9" width="25.85546875" style="55" customWidth="1"/>
    <col min="10" max="10" width="15.42578125" style="55" customWidth="1"/>
    <col min="11" max="12" width="12.140625" style="67" customWidth="1"/>
    <col min="13" max="13" width="17.42578125" style="55" customWidth="1"/>
    <col min="14" max="14" width="12.140625" style="67" customWidth="1"/>
    <col min="15" max="15" width="15.85546875" style="67" customWidth="1"/>
    <col min="16" max="16" width="12.140625" style="67" customWidth="1"/>
    <col min="17" max="17" width="13" style="67" customWidth="1"/>
    <col min="18" max="19" width="13.42578125" style="334" customWidth="1"/>
    <col min="20" max="20" width="12.7109375" style="334" customWidth="1"/>
    <col min="21" max="21" width="16.42578125" style="163" customWidth="1"/>
    <col min="22" max="22" width="14.42578125" style="163" customWidth="1"/>
    <col min="23" max="23" width="11.42578125" style="55"/>
    <col min="24" max="24" width="21.7109375" style="10" customWidth="1"/>
    <col min="25" max="25" width="7.42578125" style="10" bestFit="1" customWidth="1"/>
    <col min="26" max="26" width="8.42578125" style="10" bestFit="1" customWidth="1"/>
    <col min="27" max="16384" width="11.42578125" style="55"/>
  </cols>
  <sheetData>
    <row r="1" spans="1:26" s="51" customFormat="1" ht="45" hidden="1" customHeight="1" x14ac:dyDescent="0.2">
      <c r="A1" s="414"/>
      <c r="B1" s="447" t="str">
        <f>+'2 CONTEXTO E IDENTIFICACIÓN'!C1</f>
        <v>MAPA DE RIESGOS</v>
      </c>
      <c r="C1" s="50" t="str">
        <f>+'2 CONTEXTO E IDENTIFICACIÓN'!D1</f>
        <v>CÓDIGO:</v>
      </c>
      <c r="D1" s="50">
        <f>+'2 CONTEXTO E IDENTIFICACIÓN'!E1</f>
        <v>0</v>
      </c>
      <c r="F1" s="9"/>
      <c r="G1" s="239" t="str">
        <f>+'2 CONTEXTO E IDENTIFICACIÓN'!$G$4</f>
        <v>Elaboración o Actualización:</v>
      </c>
      <c r="H1" s="260" t="str">
        <f>+IF('2 CONTEXTO E IDENTIFICACIÓN'!$H$4="","",'2 CONTEXTO E IDENTIFICACIÓN'!$H$4)</f>
        <v/>
      </c>
      <c r="I1" s="20"/>
      <c r="J1" s="20"/>
      <c r="K1" s="20"/>
      <c r="L1" s="54"/>
      <c r="M1" s="53"/>
      <c r="N1" s="54"/>
      <c r="O1" s="54"/>
      <c r="P1" s="54"/>
      <c r="Q1" s="54"/>
      <c r="R1" s="326"/>
      <c r="S1" s="54"/>
      <c r="T1" s="54"/>
      <c r="U1" s="163"/>
      <c r="V1" s="163"/>
      <c r="W1" s="55"/>
      <c r="X1" s="10"/>
      <c r="Y1" s="10"/>
      <c r="Z1" s="10"/>
    </row>
    <row r="2" spans="1:26" s="51" customFormat="1" ht="45" hidden="1" customHeight="1" x14ac:dyDescent="0.2">
      <c r="A2" s="414"/>
      <c r="B2" s="448"/>
      <c r="C2" s="50" t="str">
        <f>+'2 CONTEXTO E IDENTIFICACIÓN'!D2</f>
        <v>VERSIÓN:</v>
      </c>
      <c r="D2" s="50">
        <f>+'2 CONTEXTO E IDENTIFICACIÓN'!E2</f>
        <v>0</v>
      </c>
      <c r="G2" s="242" t="str">
        <f>+'2 CONTEXTO E IDENTIFICACIÓN'!$E$5</f>
        <v>Vigencia del:</v>
      </c>
      <c r="H2" s="240" t="str">
        <f>+IF('2 CONTEXTO E IDENTIFICACIÓN'!$F$5="","",'2 CONTEXTO E IDENTIFICACIÓN'!$F$5)</f>
        <v/>
      </c>
      <c r="I2" s="241" t="s">
        <v>111</v>
      </c>
      <c r="J2" s="238" t="str">
        <f>+IF('2 CONTEXTO E IDENTIFICACIÓN'!$H$5="","",'2 CONTEXTO E IDENTIFICACIÓN'!$H$5)</f>
        <v/>
      </c>
      <c r="L2" s="57"/>
      <c r="M2" s="56"/>
      <c r="N2" s="57"/>
      <c r="O2" s="57"/>
      <c r="P2" s="57"/>
      <c r="Q2" s="57"/>
      <c r="R2" s="326"/>
      <c r="S2" s="54"/>
      <c r="T2" s="329"/>
      <c r="U2" s="163"/>
      <c r="V2" s="325"/>
      <c r="W2" s="55"/>
      <c r="X2" s="9"/>
      <c r="Y2" s="9"/>
      <c r="Z2" s="9"/>
    </row>
    <row r="3" spans="1:26" s="51" customFormat="1" ht="15.75" hidden="1" thickBot="1" x14ac:dyDescent="0.25">
      <c r="A3" s="19" t="s">
        <v>155</v>
      </c>
      <c r="B3" s="416" t="str">
        <f>+IF('2 CONTEXTO E IDENTIFICACIÓN'!$C$4="","",'2 CONTEXTO E IDENTIFICACIÓN'!$C$4)</f>
        <v/>
      </c>
      <c r="C3" s="416"/>
      <c r="D3" s="416"/>
      <c r="E3" s="58"/>
      <c r="G3" s="58"/>
      <c r="H3" s="58"/>
      <c r="I3" s="58"/>
      <c r="J3" s="58"/>
      <c r="K3" s="59"/>
      <c r="L3" s="59"/>
      <c r="M3" s="58"/>
      <c r="N3" s="59"/>
      <c r="O3" s="59"/>
      <c r="P3" s="59"/>
      <c r="Q3" s="59"/>
      <c r="R3" s="330"/>
      <c r="S3" s="330"/>
      <c r="T3" s="330"/>
      <c r="U3" s="163"/>
      <c r="V3" s="163"/>
      <c r="W3" s="55"/>
      <c r="X3" s="9"/>
      <c r="Y3" s="9"/>
      <c r="Z3" s="9"/>
    </row>
    <row r="4" spans="1:26" s="61" customFormat="1" ht="16.5" hidden="1" customHeight="1" x14ac:dyDescent="0.25">
      <c r="A4" s="19" t="s">
        <v>153</v>
      </c>
      <c r="B4" s="416" t="str">
        <f>+IF('2 CONTEXTO E IDENTIFICACIÓN'!$E$4="","",'2 CONTEXTO E IDENTIFICACIÓN'!$E$4)</f>
        <v/>
      </c>
      <c r="C4" s="417"/>
      <c r="D4" s="417"/>
      <c r="E4" s="60" t="s">
        <v>44</v>
      </c>
      <c r="F4" s="56" t="s">
        <v>45</v>
      </c>
      <c r="G4" s="60"/>
      <c r="H4" s="60"/>
      <c r="I4" s="60"/>
      <c r="R4" s="444" t="s">
        <v>197</v>
      </c>
      <c r="S4" s="444" t="s">
        <v>198</v>
      </c>
      <c r="T4" s="444" t="s">
        <v>199</v>
      </c>
      <c r="U4" s="163"/>
      <c r="V4" s="163"/>
      <c r="W4" s="55"/>
      <c r="X4" s="407" t="s">
        <v>267</v>
      </c>
      <c r="Y4" s="408"/>
      <c r="Z4" s="409"/>
    </row>
    <row r="5" spans="1:26" s="61" customFormat="1" ht="16.5" hidden="1" customHeight="1" x14ac:dyDescent="0.25">
      <c r="A5" s="246"/>
      <c r="B5" s="245"/>
      <c r="C5" s="245"/>
      <c r="D5" s="163"/>
      <c r="E5" s="60"/>
      <c r="F5" s="60"/>
      <c r="G5" s="60"/>
      <c r="H5" s="60"/>
      <c r="I5" s="60"/>
      <c r="J5" s="450" t="s">
        <v>110</v>
      </c>
      <c r="K5" s="450"/>
      <c r="L5" s="450"/>
      <c r="M5" s="450"/>
      <c r="N5" s="450"/>
      <c r="O5" s="450"/>
      <c r="P5" s="450"/>
      <c r="Q5" s="450"/>
      <c r="R5" s="445"/>
      <c r="S5" s="445"/>
      <c r="T5" s="445"/>
      <c r="U5" s="163"/>
      <c r="V5" s="163"/>
      <c r="W5" s="55"/>
      <c r="X5" s="28" t="s">
        <v>52</v>
      </c>
      <c r="Y5" s="29" t="s">
        <v>268</v>
      </c>
      <c r="Z5" s="30" t="s">
        <v>269</v>
      </c>
    </row>
    <row r="6" spans="1:26" ht="41.1" customHeight="1" x14ac:dyDescent="0.25">
      <c r="A6" s="436" t="s">
        <v>193</v>
      </c>
      <c r="B6" s="436" t="s">
        <v>192</v>
      </c>
      <c r="C6" s="436" t="s">
        <v>115</v>
      </c>
      <c r="D6" s="436" t="s">
        <v>116</v>
      </c>
      <c r="E6" s="451" t="s">
        <v>112</v>
      </c>
      <c r="F6" s="456" t="s">
        <v>171</v>
      </c>
      <c r="G6" s="457"/>
      <c r="H6" s="451"/>
      <c r="I6" s="206"/>
      <c r="J6" s="453" t="s">
        <v>105</v>
      </c>
      <c r="K6" s="454"/>
      <c r="L6" s="454"/>
      <c r="M6" s="454"/>
      <c r="N6" s="455"/>
      <c r="O6" s="453" t="s">
        <v>109</v>
      </c>
      <c r="P6" s="454"/>
      <c r="Q6" s="455"/>
      <c r="R6" s="446"/>
      <c r="S6" s="446"/>
      <c r="T6" s="446"/>
      <c r="X6" s="33" t="s">
        <v>55</v>
      </c>
      <c r="Y6" s="36">
        <v>0.01</v>
      </c>
      <c r="Z6" s="35">
        <v>0.2</v>
      </c>
    </row>
    <row r="7" spans="1:26" s="49" customFormat="1" ht="72" thickBot="1" x14ac:dyDescent="0.3">
      <c r="A7" s="449"/>
      <c r="B7" s="449"/>
      <c r="C7" s="437"/>
      <c r="D7" s="437"/>
      <c r="E7" s="452"/>
      <c r="F7" s="62" t="s">
        <v>270</v>
      </c>
      <c r="G7" s="162" t="s">
        <v>172</v>
      </c>
      <c r="H7" s="162" t="s">
        <v>173</v>
      </c>
      <c r="I7" s="162" t="s">
        <v>264</v>
      </c>
      <c r="J7" s="62" t="s">
        <v>90</v>
      </c>
      <c r="K7" s="63" t="s">
        <v>91</v>
      </c>
      <c r="L7" s="63" t="s">
        <v>114</v>
      </c>
      <c r="M7" s="62" t="s">
        <v>92</v>
      </c>
      <c r="N7" s="63" t="s">
        <v>93</v>
      </c>
      <c r="O7" s="63" t="s">
        <v>97</v>
      </c>
      <c r="P7" s="63" t="s">
        <v>3</v>
      </c>
      <c r="Q7" s="63" t="s">
        <v>102</v>
      </c>
      <c r="R7" s="63" t="s">
        <v>113</v>
      </c>
      <c r="S7" s="63" t="s">
        <v>117</v>
      </c>
      <c r="T7" s="319" t="s">
        <v>10</v>
      </c>
      <c r="U7" s="63" t="s">
        <v>265</v>
      </c>
      <c r="V7" s="63" t="s">
        <v>266</v>
      </c>
      <c r="X7" s="38" t="s">
        <v>57</v>
      </c>
      <c r="Y7" s="36">
        <v>0.21</v>
      </c>
      <c r="Z7" s="35">
        <v>0.4</v>
      </c>
    </row>
    <row r="8" spans="1:26" ht="66.95" customHeight="1" x14ac:dyDescent="0.25">
      <c r="A8" s="458" t="str">
        <f>'2 CONTEXTO E IDENTIFICACIÓN'!A9</f>
        <v>R1</v>
      </c>
      <c r="B8" s="461" t="str">
        <f>+'2 CONTEXTO E IDENTIFICACIÓN'!F9</f>
        <v>Posibilidad de pérdida reputacional por incumplimiento de las metas establecidas debido a la falta de ejecución y seguimiento de los planes institucionales</v>
      </c>
      <c r="C8" s="438">
        <f>+'3 PROBABIL E IMPACTO INHERENTE'!E9</f>
        <v>0.4</v>
      </c>
      <c r="D8" s="441">
        <f>+'3 PROBABIL E IMPACTO INHERENTE'!M9</f>
        <v>0.6</v>
      </c>
      <c r="E8" s="68">
        <v>1</v>
      </c>
      <c r="F8" s="71" t="s">
        <v>297</v>
      </c>
      <c r="G8" s="71" t="s">
        <v>300</v>
      </c>
      <c r="H8" s="71" t="s">
        <v>303</v>
      </c>
      <c r="I8" s="316" t="str">
        <f t="shared" ref="I8:I39" si="0">+CONCATENATE(F8," ",G8," ",H8)</f>
        <v>Líderes de proceso Monitorear las acciones a cargo, establecidas en los planes institucionales Permanente</v>
      </c>
      <c r="J8" s="5" t="s">
        <v>106</v>
      </c>
      <c r="K8" s="64">
        <f>+IF(J8='11 FORMULAS'!$E$4,'11 FORMULAS'!$F$4,IF(J8='11 FORMULAS'!$E$5,'11 FORMULAS'!$F$5,IF(J8='11 FORMULAS'!$E$6,'11 FORMULAS'!$F$6,"")))</f>
        <v>0.25</v>
      </c>
      <c r="L8" s="64" t="str">
        <f>+IF(OR(J8='11 FORMULAS'!$O$4,J8='11 FORMULAS'!$O$5),'11 FORMULAS'!$P$5,IF(J8='11 FORMULAS'!$O$6,'11 FORMULAS'!$P$6,""))</f>
        <v>Probabilidad</v>
      </c>
      <c r="M8" s="5" t="s">
        <v>95</v>
      </c>
      <c r="N8" s="64">
        <f>+IF(M8='11 FORMULAS'!$H$4,'11 FORMULAS'!$I$4,IF(M8='11 FORMULAS'!$H$5,'11 FORMULAS'!$I$5,""))</f>
        <v>0.15</v>
      </c>
      <c r="O8" s="6" t="s">
        <v>98</v>
      </c>
      <c r="P8" s="6" t="s">
        <v>100</v>
      </c>
      <c r="Q8" s="6" t="s">
        <v>103</v>
      </c>
      <c r="R8" s="331">
        <f>+IFERROR(K8+N8,"")</f>
        <v>0.4</v>
      </c>
      <c r="S8" s="331">
        <f>IF(L8='11 FORMULAS'!$P$5,C8-(C8*R8),C8)</f>
        <v>0.24</v>
      </c>
      <c r="T8" s="331">
        <f>IF(L8='11 FORMULAS'!$P$6,D8-(D8*R8),D8)</f>
        <v>0.6</v>
      </c>
      <c r="U8" s="464">
        <f>+IF(S11="","",S11)</f>
        <v>0.11759999999999998</v>
      </c>
      <c r="V8" s="467">
        <f>+IF(T11="","",T11)</f>
        <v>0.6</v>
      </c>
      <c r="X8" s="41" t="s">
        <v>59</v>
      </c>
      <c r="Y8" s="36">
        <v>0.41</v>
      </c>
      <c r="Z8" s="35">
        <v>0.6</v>
      </c>
    </row>
    <row r="9" spans="1:26" ht="72" customHeight="1" x14ac:dyDescent="0.25">
      <c r="A9" s="459"/>
      <c r="B9" s="462"/>
      <c r="C9" s="439"/>
      <c r="D9" s="442"/>
      <c r="E9" s="69">
        <v>2</v>
      </c>
      <c r="F9" s="230" t="s">
        <v>298</v>
      </c>
      <c r="G9" s="230" t="s">
        <v>302</v>
      </c>
      <c r="H9" s="230" t="s">
        <v>304</v>
      </c>
      <c r="I9" s="317" t="str">
        <f t="shared" si="0"/>
        <v>Planeación Monitorear la ejecución de las acciones establecidas en los planes institucionales Trimestral</v>
      </c>
      <c r="J9" s="1" t="s">
        <v>107</v>
      </c>
      <c r="K9" s="65">
        <f>+IF(J9='11 FORMULAS'!$E$4,'11 FORMULAS'!$F$4,IF(J9='11 FORMULAS'!$E$5,'11 FORMULAS'!$F$5,IF(J9='11 FORMULAS'!$E$6,'11 FORMULAS'!$F$6,"")))</f>
        <v>0.15</v>
      </c>
      <c r="L9" s="65" t="str">
        <f>+IF(OR(J9='11 FORMULAS'!$O$4,J9='11 FORMULAS'!$O$5),'11 FORMULAS'!$P$5,IF(J9='11 FORMULAS'!$O$6,'11 FORMULAS'!$P$6,""))</f>
        <v>Probabilidad</v>
      </c>
      <c r="M9" s="1" t="s">
        <v>95</v>
      </c>
      <c r="N9" s="65">
        <f>+IF(M9='11 FORMULAS'!$H$4,'11 FORMULAS'!$I$4,IF(M9='11 FORMULAS'!$H$5,'11 FORMULAS'!$I$5,""))</f>
        <v>0.15</v>
      </c>
      <c r="O9" s="4" t="s">
        <v>98</v>
      </c>
      <c r="P9" s="4" t="s">
        <v>100</v>
      </c>
      <c r="Q9" s="4" t="s">
        <v>103</v>
      </c>
      <c r="R9" s="332">
        <f t="shared" ref="R9:R11" si="1">+IFERROR(K9+N9,"")</f>
        <v>0.3</v>
      </c>
      <c r="S9" s="332">
        <f>IF(L9='11 FORMULAS'!$P$5,S8-(S8*R9),S8)</f>
        <v>0.16799999999999998</v>
      </c>
      <c r="T9" s="332">
        <f>IF(L9='11 FORMULAS'!$P$6,T8-(T8*R9),T8)</f>
        <v>0.6</v>
      </c>
      <c r="U9" s="465"/>
      <c r="V9" s="468"/>
      <c r="X9" s="42" t="s">
        <v>61</v>
      </c>
      <c r="Y9" s="36">
        <v>0.61</v>
      </c>
      <c r="Z9" s="35">
        <v>0.8</v>
      </c>
    </row>
    <row r="10" spans="1:26" ht="65.099999999999994" customHeight="1" x14ac:dyDescent="0.25">
      <c r="A10" s="459"/>
      <c r="B10" s="462"/>
      <c r="C10" s="439"/>
      <c r="D10" s="442"/>
      <c r="E10" s="69">
        <v>3</v>
      </c>
      <c r="F10" s="230" t="s">
        <v>299</v>
      </c>
      <c r="G10" s="230" t="s">
        <v>301</v>
      </c>
      <c r="H10" s="230" t="s">
        <v>304</v>
      </c>
      <c r="I10" s="317" t="str">
        <f t="shared" si="0"/>
        <v>Control Interno Realizar seguimiento al cumplimiento de los planes institucionales Trimestral</v>
      </c>
      <c r="J10" s="1" t="s">
        <v>107</v>
      </c>
      <c r="K10" s="65">
        <f>+IF(J10='11 FORMULAS'!$E$4,'11 FORMULAS'!$F$4,IF(J10='11 FORMULAS'!$E$5,'11 FORMULAS'!$F$5,IF(J10='11 FORMULAS'!$E$6,'11 FORMULAS'!$F$6,"")))</f>
        <v>0.15</v>
      </c>
      <c r="L10" s="65" t="str">
        <f>+IF(OR(J10='11 FORMULAS'!$O$4,J10='11 FORMULAS'!$O$5),'11 FORMULAS'!$P$5,IF(J10='11 FORMULAS'!$O$6,'11 FORMULAS'!$P$6,""))</f>
        <v>Probabilidad</v>
      </c>
      <c r="M10" s="1" t="s">
        <v>95</v>
      </c>
      <c r="N10" s="65">
        <f>+IF(M10='11 FORMULAS'!$H$4,'11 FORMULAS'!$I$4,IF(M10='11 FORMULAS'!$H$5,'11 FORMULAS'!$I$5,""))</f>
        <v>0.15</v>
      </c>
      <c r="O10" s="4" t="s">
        <v>98</v>
      </c>
      <c r="P10" s="4" t="s">
        <v>100</v>
      </c>
      <c r="Q10" s="4" t="s">
        <v>103</v>
      </c>
      <c r="R10" s="332">
        <f>+IFERROR(K10+N10,"")</f>
        <v>0.3</v>
      </c>
      <c r="S10" s="332">
        <f>IF(L10='11 FORMULAS'!$P$5,S9-(S9*R10),S9)</f>
        <v>0.11759999999999998</v>
      </c>
      <c r="T10" s="332">
        <f>IF(L10='11 FORMULAS'!$P$6,T9-(T9*R10),T9)</f>
        <v>0.6</v>
      </c>
      <c r="U10" s="465"/>
      <c r="V10" s="468"/>
      <c r="X10" s="43" t="s">
        <v>62</v>
      </c>
      <c r="Y10" s="36">
        <v>0.81</v>
      </c>
      <c r="Z10" s="35">
        <v>1</v>
      </c>
    </row>
    <row r="11" spans="1:26" ht="29.45" customHeight="1" thickBot="1" x14ac:dyDescent="0.3">
      <c r="A11" s="460"/>
      <c r="B11" s="463"/>
      <c r="C11" s="440"/>
      <c r="D11" s="443"/>
      <c r="E11" s="70">
        <v>4</v>
      </c>
      <c r="F11" s="231"/>
      <c r="G11" s="231"/>
      <c r="H11" s="231"/>
      <c r="I11" s="318" t="str">
        <f t="shared" si="0"/>
        <v xml:space="preserve">  </v>
      </c>
      <c r="J11" s="7"/>
      <c r="K11" s="66" t="str">
        <f>+IF(J11='11 FORMULAS'!$E$4,'11 FORMULAS'!$F$4,IF(J11='11 FORMULAS'!$E$5,'11 FORMULAS'!$F$5,IF(J11='11 FORMULAS'!$E$6,'11 FORMULAS'!$F$6,"")))</f>
        <v/>
      </c>
      <c r="L11" s="66" t="str">
        <f>+IF(OR(J11='11 FORMULAS'!$O$4,J11='11 FORMULAS'!$O$5),'11 FORMULAS'!$P$5,IF(J11='11 FORMULAS'!$O$6,'11 FORMULAS'!$P$6,""))</f>
        <v/>
      </c>
      <c r="M11" s="7"/>
      <c r="N11" s="66" t="str">
        <f>+IF(M11='11 FORMULAS'!$H$4,'11 FORMULAS'!$I$4,IF(M11='11 FORMULAS'!$H$5,'11 FORMULAS'!$I$5,""))</f>
        <v/>
      </c>
      <c r="O11" s="8"/>
      <c r="P11" s="8"/>
      <c r="Q11" s="8"/>
      <c r="R11" s="333" t="str">
        <f t="shared" si="1"/>
        <v/>
      </c>
      <c r="S11" s="333">
        <f>IF(L11='11 FORMULAS'!$P$5,S10-(S10*R11),S10)</f>
        <v>0.11759999999999998</v>
      </c>
      <c r="T11" s="333">
        <f>IF(L11='11 FORMULAS'!$P$6,T10-(T10*R11),T10)</f>
        <v>0.6</v>
      </c>
      <c r="U11" s="466"/>
      <c r="V11" s="469"/>
      <c r="X11" s="44"/>
      <c r="Y11" s="45"/>
      <c r="Z11" s="46"/>
    </row>
    <row r="12" spans="1:26" ht="71.25" x14ac:dyDescent="0.25">
      <c r="A12" s="458" t="str">
        <f>'2 CONTEXTO E IDENTIFICACIÓN'!A10</f>
        <v>R2</v>
      </c>
      <c r="B12" s="461" t="str">
        <f>+'2 CONTEXTO E IDENTIFICACIÓN'!F10</f>
        <v>Posibilidad de pérdida económica por contratación sin el lleno de requisitos de acuerdo al estatuto y manual de contratación debido a la falta de verificaciónen en la etapa precontractual</v>
      </c>
      <c r="C12" s="438">
        <f>+'3 PROBABIL E IMPACTO INHERENTE'!E10</f>
        <v>0.8</v>
      </c>
      <c r="D12" s="441">
        <f>+'3 PROBABIL E IMPACTO INHERENTE'!M10</f>
        <v>0.8</v>
      </c>
      <c r="E12" s="68">
        <v>1</v>
      </c>
      <c r="F12" s="71" t="s">
        <v>309</v>
      </c>
      <c r="G12" s="71" t="s">
        <v>351</v>
      </c>
      <c r="H12" s="71" t="s">
        <v>303</v>
      </c>
      <c r="I12" s="316" t="str">
        <f>+CONCATENATE(F12," ",G12," ",H12)</f>
        <v>Contratación Verificar el cumplimiento de requisitos establecidos para cada proceso contractual Permanente</v>
      </c>
      <c r="J12" s="5" t="s">
        <v>106</v>
      </c>
      <c r="K12" s="64">
        <f>+IF(J12='11 FORMULAS'!$E$4,'11 FORMULAS'!$F$4,IF(J12='11 FORMULAS'!$E$5,'11 FORMULAS'!$F$5,IF(J12='11 FORMULAS'!$E$6,'11 FORMULAS'!$F$6,"")))</f>
        <v>0.25</v>
      </c>
      <c r="L12" s="64" t="str">
        <f>+IF(OR(J12='11 FORMULAS'!$O$4,J12='11 FORMULAS'!$O$5),'11 FORMULAS'!$P$5,IF(J12='11 FORMULAS'!$O$6,'11 FORMULAS'!$P$6,""))</f>
        <v>Probabilidad</v>
      </c>
      <c r="M12" s="5" t="s">
        <v>95</v>
      </c>
      <c r="N12" s="64">
        <f>+IF(M12='11 FORMULAS'!$H$4,'11 FORMULAS'!$I$4,IF(M12='11 FORMULAS'!$H$5,'11 FORMULAS'!$I$5,""))</f>
        <v>0.15</v>
      </c>
      <c r="O12" s="6" t="s">
        <v>98</v>
      </c>
      <c r="P12" s="6" t="s">
        <v>100</v>
      </c>
      <c r="Q12" s="6" t="s">
        <v>103</v>
      </c>
      <c r="R12" s="331">
        <f>+IFERROR(K12+N12,"")</f>
        <v>0.4</v>
      </c>
      <c r="S12" s="331">
        <f>IF(L12='11 FORMULAS'!$P$5,C12-(C12*R12),C12)</f>
        <v>0.48</v>
      </c>
      <c r="T12" s="331">
        <f>IF(L12='11 FORMULAS'!$P$6,D12-(D12*R12),D12)</f>
        <v>0.8</v>
      </c>
      <c r="U12" s="464">
        <f>+IF(S15="","",S15)</f>
        <v>0.48</v>
      </c>
      <c r="V12" s="467">
        <f>+IF(T15="","",T15)</f>
        <v>0.8</v>
      </c>
      <c r="X12" s="327"/>
      <c r="Y12" s="328"/>
      <c r="Z12" s="328"/>
    </row>
    <row r="13" spans="1:26" ht="29.45" customHeight="1" x14ac:dyDescent="0.25">
      <c r="A13" s="459"/>
      <c r="B13" s="462"/>
      <c r="C13" s="439"/>
      <c r="D13" s="442"/>
      <c r="E13" s="69">
        <v>2</v>
      </c>
      <c r="F13" s="230"/>
      <c r="G13" s="230"/>
      <c r="H13" s="230"/>
      <c r="I13" s="317" t="str">
        <f>+CONCATENATE(F13," ",G13," ",H13)</f>
        <v xml:space="preserve">  </v>
      </c>
      <c r="J13" s="1"/>
      <c r="K13" s="65" t="str">
        <f>+IF(J13='11 FORMULAS'!$E$4,'11 FORMULAS'!$F$4,IF(J13='11 FORMULAS'!$E$5,'11 FORMULAS'!$F$5,IF(J13='11 FORMULAS'!$E$6,'11 FORMULAS'!$F$6,"")))</f>
        <v/>
      </c>
      <c r="L13" s="65" t="str">
        <f>+IF(OR(J13='11 FORMULAS'!$O$4,J13='11 FORMULAS'!$O$5),'11 FORMULAS'!$P$5,IF(J13='11 FORMULAS'!$O$6,'11 FORMULAS'!$P$6,""))</f>
        <v/>
      </c>
      <c r="M13" s="1"/>
      <c r="N13" s="65" t="str">
        <f>+IF(M13='11 FORMULAS'!$H$4,'11 FORMULAS'!$I$4,IF(M13='11 FORMULAS'!$H$5,'11 FORMULAS'!$I$5,""))</f>
        <v/>
      </c>
      <c r="O13" s="4"/>
      <c r="P13" s="4"/>
      <c r="Q13" s="4"/>
      <c r="R13" s="332" t="str">
        <f t="shared" ref="R13" si="2">+IFERROR(K13+N13,"")</f>
        <v/>
      </c>
      <c r="S13" s="332">
        <f>IF(L13='11 FORMULAS'!$P$5,S12-(S12*R13),S12)</f>
        <v>0.48</v>
      </c>
      <c r="T13" s="332">
        <f>IF(L13='11 FORMULAS'!$P$6,T12-(T12*R13),T12)</f>
        <v>0.8</v>
      </c>
      <c r="U13" s="465"/>
      <c r="V13" s="468"/>
      <c r="X13" s="327"/>
      <c r="Y13" s="328"/>
      <c r="Z13" s="328"/>
    </row>
    <row r="14" spans="1:26" ht="29.45" customHeight="1" x14ac:dyDescent="0.25">
      <c r="A14" s="459"/>
      <c r="B14" s="462"/>
      <c r="C14" s="439"/>
      <c r="D14" s="442"/>
      <c r="E14" s="69">
        <v>3</v>
      </c>
      <c r="F14" s="230"/>
      <c r="G14" s="230"/>
      <c r="H14" s="230"/>
      <c r="I14" s="317" t="str">
        <f t="shared" si="0"/>
        <v xml:space="preserve">  </v>
      </c>
      <c r="J14" s="1"/>
      <c r="K14" s="65" t="str">
        <f>+IF(J14='11 FORMULAS'!$E$4,'11 FORMULAS'!$F$4,IF(J14='11 FORMULAS'!$E$5,'11 FORMULAS'!$F$5,IF(J14='11 FORMULAS'!$E$6,'11 FORMULAS'!$F$6,"")))</f>
        <v/>
      </c>
      <c r="L14" s="65" t="str">
        <f>+IF(OR(J14='11 FORMULAS'!$O$4,J14='11 FORMULAS'!$O$5),'11 FORMULAS'!$P$5,IF(J14='11 FORMULAS'!$O$6,'11 FORMULAS'!$P$6,""))</f>
        <v/>
      </c>
      <c r="M14" s="1"/>
      <c r="N14" s="65" t="str">
        <f>+IF(M14='11 FORMULAS'!$H$4,'11 FORMULAS'!$I$4,IF(M14='11 FORMULAS'!$H$5,'11 FORMULAS'!$I$5,""))</f>
        <v/>
      </c>
      <c r="O14" s="4"/>
      <c r="P14" s="4"/>
      <c r="Q14" s="4"/>
      <c r="R14" s="332" t="str">
        <f>+IFERROR(K14+N14,"")</f>
        <v/>
      </c>
      <c r="S14" s="332">
        <f>IF(L14='11 FORMULAS'!$P$5,S13-(S13*R14),S13)</f>
        <v>0.48</v>
      </c>
      <c r="T14" s="332">
        <f>IF(L14='11 FORMULAS'!$P$6,T13-(T13*R14),T13)</f>
        <v>0.8</v>
      </c>
      <c r="U14" s="465"/>
      <c r="V14" s="468"/>
      <c r="X14" s="327"/>
      <c r="Y14" s="328"/>
      <c r="Z14" s="328"/>
    </row>
    <row r="15" spans="1:26" ht="29.45" customHeight="1" thickBot="1" x14ac:dyDescent="0.3">
      <c r="A15" s="460"/>
      <c r="B15" s="463"/>
      <c r="C15" s="440"/>
      <c r="D15" s="443"/>
      <c r="E15" s="70">
        <v>4</v>
      </c>
      <c r="F15" s="231"/>
      <c r="G15" s="231"/>
      <c r="H15" s="231"/>
      <c r="I15" s="318" t="str">
        <f t="shared" si="0"/>
        <v xml:space="preserve">  </v>
      </c>
      <c r="J15" s="7"/>
      <c r="K15" s="66" t="str">
        <f>+IF(J15='11 FORMULAS'!$E$4,'11 FORMULAS'!$F$4,IF(J15='11 FORMULAS'!$E$5,'11 FORMULAS'!$F$5,IF(J15='11 FORMULAS'!$E$6,'11 FORMULAS'!$F$6,"")))</f>
        <v/>
      </c>
      <c r="L15" s="66" t="str">
        <f>+IF(OR(J15='11 FORMULAS'!$O$4,J15='11 FORMULAS'!$O$5),'11 FORMULAS'!$P$5,IF(J15='11 FORMULAS'!$O$6,'11 FORMULAS'!$P$6,""))</f>
        <v/>
      </c>
      <c r="M15" s="7"/>
      <c r="N15" s="66" t="str">
        <f>+IF(M15='11 FORMULAS'!$H$4,'11 FORMULAS'!$I$4,IF(M15='11 FORMULAS'!$H$5,'11 FORMULAS'!$I$5,""))</f>
        <v/>
      </c>
      <c r="O15" s="8"/>
      <c r="P15" s="8"/>
      <c r="Q15" s="8"/>
      <c r="R15" s="333" t="str">
        <f t="shared" ref="R15" si="3">+IFERROR(K15+N15,"")</f>
        <v/>
      </c>
      <c r="S15" s="333">
        <f>IF(L15='11 FORMULAS'!$P$5,S14-(S14*R15),S14)</f>
        <v>0.48</v>
      </c>
      <c r="T15" s="333">
        <f>IF(L15='11 FORMULAS'!$P$6,T14-(T14*R15),T14)</f>
        <v>0.8</v>
      </c>
      <c r="U15" s="466"/>
      <c r="V15" s="469"/>
    </row>
    <row r="16" spans="1:26" ht="50.1" customHeight="1" x14ac:dyDescent="0.25">
      <c r="A16" s="458" t="str">
        <f>'2 CONTEXTO E IDENTIFICACIÓN'!A11</f>
        <v>R3</v>
      </c>
      <c r="B16" s="461" t="str">
        <f>+'2 CONTEXTO E IDENTIFICACIÓN'!F11</f>
        <v>Posibilidad de pérdida económica por incumplimiento del objeto contractual  debido a la inadecuada supervisión</v>
      </c>
      <c r="C16" s="438">
        <f>+'3 PROBABIL E IMPACTO INHERENTE'!E11</f>
        <v>0.8</v>
      </c>
      <c r="D16" s="441">
        <f>+'3 PROBABIL E IMPACTO INHERENTE'!M11</f>
        <v>0.8</v>
      </c>
      <c r="E16" s="68">
        <v>1</v>
      </c>
      <c r="F16" s="71" t="s">
        <v>318</v>
      </c>
      <c r="G16" s="71" t="s">
        <v>316</v>
      </c>
      <c r="H16" s="71" t="s">
        <v>303</v>
      </c>
      <c r="I16" s="316" t="str">
        <f t="shared" si="0"/>
        <v>Supervisor de contratos Realizar seguimiento y verificación de las obligaciones contractuales Permanente</v>
      </c>
      <c r="J16" s="5" t="s">
        <v>106</v>
      </c>
      <c r="K16" s="64">
        <f>+IF(J16='11 FORMULAS'!$E$4,'11 FORMULAS'!$F$4,IF(J16='11 FORMULAS'!$E$5,'11 FORMULAS'!$F$5,IF(J16='11 FORMULAS'!$E$6,'11 FORMULAS'!$F$6,"")))</f>
        <v>0.25</v>
      </c>
      <c r="L16" s="64" t="str">
        <f>+IF(OR(J16='11 FORMULAS'!$O$4,J16='11 FORMULAS'!$O$5),'11 FORMULAS'!$P$5,IF(J16='11 FORMULAS'!$O$6,'11 FORMULAS'!$P$6,""))</f>
        <v>Probabilidad</v>
      </c>
      <c r="M16" s="5" t="s">
        <v>95</v>
      </c>
      <c r="N16" s="64">
        <f>+IF(M16='11 FORMULAS'!$H$4,'11 FORMULAS'!$I$4,IF(M16='11 FORMULAS'!$H$5,'11 FORMULAS'!$I$5,""))</f>
        <v>0.15</v>
      </c>
      <c r="O16" s="6" t="s">
        <v>98</v>
      </c>
      <c r="P16" s="6" t="s">
        <v>100</v>
      </c>
      <c r="Q16" s="6" t="s">
        <v>103</v>
      </c>
      <c r="R16" s="331">
        <f>+IFERROR(K16+N16,"")</f>
        <v>0.4</v>
      </c>
      <c r="S16" s="331">
        <f>IF(L16='11 FORMULAS'!$P$5,C16-(C16*R16),C16)</f>
        <v>0.48</v>
      </c>
      <c r="T16" s="331">
        <f>IF(L16='11 FORMULAS'!$P$6,D16-(D16*R16),D16)</f>
        <v>0.8</v>
      </c>
      <c r="U16" s="464">
        <f>+IF(S19="","",S19)</f>
        <v>0.48</v>
      </c>
      <c r="V16" s="467">
        <f>+IF(T19="","",T19)</f>
        <v>0.8</v>
      </c>
      <c r="X16" s="327"/>
      <c r="Y16" s="328"/>
      <c r="Z16" s="328"/>
    </row>
    <row r="17" spans="1:26" ht="29.45" customHeight="1" x14ac:dyDescent="0.25">
      <c r="A17" s="459"/>
      <c r="B17" s="462"/>
      <c r="C17" s="439"/>
      <c r="D17" s="442"/>
      <c r="E17" s="69">
        <v>2</v>
      </c>
      <c r="F17" s="230"/>
      <c r="G17" s="230"/>
      <c r="H17" s="230"/>
      <c r="I17" s="317" t="str">
        <f t="shared" si="0"/>
        <v xml:space="preserve">  </v>
      </c>
      <c r="J17" s="1"/>
      <c r="K17" s="65" t="str">
        <f>+IF(J17='11 FORMULAS'!$E$4,'11 FORMULAS'!$F$4,IF(J17='11 FORMULAS'!$E$5,'11 FORMULAS'!$F$5,IF(J17='11 FORMULAS'!$E$6,'11 FORMULAS'!$F$6,"")))</f>
        <v/>
      </c>
      <c r="L17" s="65" t="str">
        <f>+IF(OR(J17='11 FORMULAS'!$O$4,J17='11 FORMULAS'!$O$5),'11 FORMULAS'!$P$5,IF(J17='11 FORMULAS'!$O$6,'11 FORMULAS'!$P$6,""))</f>
        <v/>
      </c>
      <c r="M17" s="1"/>
      <c r="N17" s="65" t="str">
        <f>+IF(M17='11 FORMULAS'!$H$4,'11 FORMULAS'!$I$4,IF(M17='11 FORMULAS'!$H$5,'11 FORMULAS'!$I$5,""))</f>
        <v/>
      </c>
      <c r="O17" s="4"/>
      <c r="P17" s="4"/>
      <c r="Q17" s="4"/>
      <c r="R17" s="332" t="str">
        <f t="shared" ref="R17" si="4">+IFERROR(K17+N17,"")</f>
        <v/>
      </c>
      <c r="S17" s="332">
        <f>IF(L17='11 FORMULAS'!$P$5,S16-(S16*R17),S16)</f>
        <v>0.48</v>
      </c>
      <c r="T17" s="332">
        <f>IF(L17='11 FORMULAS'!$P$6,T16-(T16*R17),T16)</f>
        <v>0.8</v>
      </c>
      <c r="U17" s="465"/>
      <c r="V17" s="468"/>
      <c r="X17" s="327"/>
      <c r="Y17" s="328"/>
      <c r="Z17" s="328"/>
    </row>
    <row r="18" spans="1:26" ht="29.45" customHeight="1" x14ac:dyDescent="0.25">
      <c r="A18" s="459"/>
      <c r="B18" s="462"/>
      <c r="C18" s="439"/>
      <c r="D18" s="442"/>
      <c r="E18" s="69">
        <v>3</v>
      </c>
      <c r="F18" s="230"/>
      <c r="G18" s="230"/>
      <c r="H18" s="230"/>
      <c r="I18" s="317" t="str">
        <f t="shared" si="0"/>
        <v xml:space="preserve">  </v>
      </c>
      <c r="J18" s="1"/>
      <c r="K18" s="65" t="str">
        <f>+IF(J18='11 FORMULAS'!$E$4,'11 FORMULAS'!$F$4,IF(J18='11 FORMULAS'!$E$5,'11 FORMULAS'!$F$5,IF(J18='11 FORMULAS'!$E$6,'11 FORMULAS'!$F$6,"")))</f>
        <v/>
      </c>
      <c r="L18" s="65" t="str">
        <f>+IF(OR(J18='11 FORMULAS'!$O$4,J18='11 FORMULAS'!$O$5),'11 FORMULAS'!$P$5,IF(J18='11 FORMULAS'!$O$6,'11 FORMULAS'!$P$6,""))</f>
        <v/>
      </c>
      <c r="M18" s="1"/>
      <c r="N18" s="65" t="str">
        <f>+IF(M18='11 FORMULAS'!$H$4,'11 FORMULAS'!$I$4,IF(M18='11 FORMULAS'!$H$5,'11 FORMULAS'!$I$5,""))</f>
        <v/>
      </c>
      <c r="O18" s="4"/>
      <c r="P18" s="4"/>
      <c r="Q18" s="4"/>
      <c r="R18" s="332" t="str">
        <f>+IFERROR(K18+N18,"")</f>
        <v/>
      </c>
      <c r="S18" s="332">
        <f>IF(L18='11 FORMULAS'!$P$5,S17-(S17*R18),S17)</f>
        <v>0.48</v>
      </c>
      <c r="T18" s="332">
        <f>IF(L18='11 FORMULAS'!$P$6,T17-(T17*R18),T17)</f>
        <v>0.8</v>
      </c>
      <c r="U18" s="465"/>
      <c r="V18" s="468"/>
      <c r="X18" s="327"/>
      <c r="Y18" s="328"/>
      <c r="Z18" s="328"/>
    </row>
    <row r="19" spans="1:26" ht="29.45" customHeight="1" thickBot="1" x14ac:dyDescent="0.3">
      <c r="A19" s="460"/>
      <c r="B19" s="463"/>
      <c r="C19" s="440"/>
      <c r="D19" s="443"/>
      <c r="E19" s="70">
        <v>4</v>
      </c>
      <c r="F19" s="231"/>
      <c r="G19" s="231"/>
      <c r="H19" s="231"/>
      <c r="I19" s="318" t="str">
        <f t="shared" si="0"/>
        <v xml:space="preserve">  </v>
      </c>
      <c r="J19" s="7"/>
      <c r="K19" s="66" t="str">
        <f>+IF(J19='11 FORMULAS'!$E$4,'11 FORMULAS'!$F$4,IF(J19='11 FORMULAS'!$E$5,'11 FORMULAS'!$F$5,IF(J19='11 FORMULAS'!$E$6,'11 FORMULAS'!$F$6,"")))</f>
        <v/>
      </c>
      <c r="L19" s="66" t="str">
        <f>+IF(OR(J19='11 FORMULAS'!$O$4,J19='11 FORMULAS'!$O$5),'11 FORMULAS'!$P$5,IF(J19='11 FORMULAS'!$O$6,'11 FORMULAS'!$P$6,""))</f>
        <v/>
      </c>
      <c r="M19" s="7"/>
      <c r="N19" s="66" t="str">
        <f>+IF(M19='11 FORMULAS'!$H$4,'11 FORMULAS'!$I$4,IF(M19='11 FORMULAS'!$H$5,'11 FORMULAS'!$I$5,""))</f>
        <v/>
      </c>
      <c r="O19" s="8"/>
      <c r="P19" s="8"/>
      <c r="Q19" s="8"/>
      <c r="R19" s="333" t="str">
        <f t="shared" ref="R19" si="5">+IFERROR(K19+N19,"")</f>
        <v/>
      </c>
      <c r="S19" s="333">
        <f>IF(L19='11 FORMULAS'!$P$5,S18-(S18*R19),S18)</f>
        <v>0.48</v>
      </c>
      <c r="T19" s="333">
        <f>IF(L19='11 FORMULAS'!$P$6,T18-(T18*R19),T18)</f>
        <v>0.8</v>
      </c>
      <c r="U19" s="466"/>
      <c r="V19" s="469"/>
    </row>
    <row r="20" spans="1:26" ht="85.5" x14ac:dyDescent="0.25">
      <c r="A20" s="458" t="str">
        <f>'2 CONTEXTO E IDENTIFICACIÓN'!A12</f>
        <v>R4</v>
      </c>
      <c r="B20" s="461"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20" s="438">
        <f>+'3 PROBABIL E IMPACTO INHERENTE'!E12</f>
        <v>0.8</v>
      </c>
      <c r="D20" s="441">
        <f>+'3 PROBABIL E IMPACTO INHERENTE'!M12</f>
        <v>0.8</v>
      </c>
      <c r="E20" s="68">
        <v>1</v>
      </c>
      <c r="F20" s="71" t="s">
        <v>352</v>
      </c>
      <c r="G20" s="71" t="s">
        <v>353</v>
      </c>
      <c r="H20" s="71" t="s">
        <v>354</v>
      </c>
      <c r="I20" s="316" t="str">
        <f t="shared" si="0"/>
        <v>Talento Humano Realizar campaña de interiorización del códito de ética y buen gobierno (integridad) al personal de la USI Periódica</v>
      </c>
      <c r="J20" s="5" t="s">
        <v>106</v>
      </c>
      <c r="K20" s="64">
        <f>+IF(J20='11 FORMULAS'!$E$4,'11 FORMULAS'!$F$4,IF(J20='11 FORMULAS'!$E$5,'11 FORMULAS'!$F$5,IF(J20='11 FORMULAS'!$E$6,'11 FORMULAS'!$F$6,"")))</f>
        <v>0.25</v>
      </c>
      <c r="L20" s="64" t="str">
        <f>+IF(OR(J20='11 FORMULAS'!$O$4,J20='11 FORMULAS'!$O$5),'11 FORMULAS'!$P$5,IF(J20='11 FORMULAS'!$O$6,'11 FORMULAS'!$P$6,""))</f>
        <v>Probabilidad</v>
      </c>
      <c r="M20" s="5" t="s">
        <v>95</v>
      </c>
      <c r="N20" s="64">
        <f>+IF(M20='11 FORMULAS'!$H$4,'11 FORMULAS'!$I$4,IF(M20='11 FORMULAS'!$H$5,'11 FORMULAS'!$I$5,""))</f>
        <v>0.15</v>
      </c>
      <c r="O20" s="6" t="s">
        <v>98</v>
      </c>
      <c r="P20" s="6" t="s">
        <v>100</v>
      </c>
      <c r="Q20" s="6" t="s">
        <v>103</v>
      </c>
      <c r="R20" s="331">
        <f>+IFERROR(K20+N20,"")</f>
        <v>0.4</v>
      </c>
      <c r="S20" s="331">
        <f>IF(L20='11 FORMULAS'!$P$5,C20-(C20*R20),C20)</f>
        <v>0.48</v>
      </c>
      <c r="T20" s="331">
        <f>IF(L20='11 FORMULAS'!$P$6,D20-(D20*R20),D20)</f>
        <v>0.8</v>
      </c>
      <c r="U20" s="464">
        <f>+IF(S23="","",S23)</f>
        <v>0.28799999999999998</v>
      </c>
      <c r="V20" s="467">
        <f>+IF(T23="","",T23)</f>
        <v>0.8</v>
      </c>
      <c r="X20" s="327"/>
      <c r="Y20" s="328"/>
      <c r="Z20" s="328"/>
    </row>
    <row r="21" spans="1:26" ht="57" x14ac:dyDescent="0.25">
      <c r="A21" s="459"/>
      <c r="B21" s="462"/>
      <c r="C21" s="439"/>
      <c r="D21" s="442"/>
      <c r="E21" s="69">
        <v>2</v>
      </c>
      <c r="F21" s="230" t="s">
        <v>357</v>
      </c>
      <c r="G21" s="230" t="s">
        <v>355</v>
      </c>
      <c r="H21" s="230" t="s">
        <v>303</v>
      </c>
      <c r="I21" s="317" t="str">
        <f t="shared" si="0"/>
        <v>Asesor Jurídico Revisión de documentos precontractuales Permanente</v>
      </c>
      <c r="J21" s="1" t="s">
        <v>106</v>
      </c>
      <c r="K21" s="65">
        <f>+IF(J21='11 FORMULAS'!$E$4,'11 FORMULAS'!$F$4,IF(J21='11 FORMULAS'!$E$5,'11 FORMULAS'!$F$5,IF(J21='11 FORMULAS'!$E$6,'11 FORMULAS'!$F$6,"")))</f>
        <v>0.25</v>
      </c>
      <c r="L21" s="65" t="str">
        <f>+IF(OR(J21='11 FORMULAS'!$O$4,J21='11 FORMULAS'!$O$5),'11 FORMULAS'!$P$5,IF(J21='11 FORMULAS'!$O$6,'11 FORMULAS'!$P$6,""))</f>
        <v>Probabilidad</v>
      </c>
      <c r="M21" s="1" t="s">
        <v>95</v>
      </c>
      <c r="N21" s="65">
        <f>+IF(M21='11 FORMULAS'!$H$4,'11 FORMULAS'!$I$4,IF(M21='11 FORMULAS'!$H$5,'11 FORMULAS'!$I$5,""))</f>
        <v>0.15</v>
      </c>
      <c r="O21" s="4" t="s">
        <v>98</v>
      </c>
      <c r="P21" s="4" t="s">
        <v>100</v>
      </c>
      <c r="Q21" s="4" t="s">
        <v>103</v>
      </c>
      <c r="R21" s="332">
        <f t="shared" ref="R21" si="6">+IFERROR(K21+N21,"")</f>
        <v>0.4</v>
      </c>
      <c r="S21" s="332">
        <f>IF(L21='11 FORMULAS'!$P$5,S20-(S20*R21),S20)</f>
        <v>0.28799999999999998</v>
      </c>
      <c r="T21" s="332">
        <f>IF(L21='11 FORMULAS'!$P$6,T20-(T20*R21),T20)</f>
        <v>0.8</v>
      </c>
      <c r="U21" s="465"/>
      <c r="V21" s="468"/>
      <c r="X21" s="327"/>
      <c r="Y21" s="328"/>
      <c r="Z21" s="328"/>
    </row>
    <row r="22" spans="1:26" ht="40.5" customHeight="1" x14ac:dyDescent="0.25">
      <c r="A22" s="459"/>
      <c r="B22" s="462"/>
      <c r="C22" s="439"/>
      <c r="D22" s="442"/>
      <c r="E22" s="69">
        <v>3</v>
      </c>
      <c r="F22" s="230"/>
      <c r="G22" s="230"/>
      <c r="H22" s="230"/>
      <c r="I22" s="317" t="str">
        <f t="shared" si="0"/>
        <v xml:space="preserve">  </v>
      </c>
      <c r="J22" s="1"/>
      <c r="K22" s="65" t="str">
        <f>+IF(J22='11 FORMULAS'!$E$4,'11 FORMULAS'!$F$4,IF(J22='11 FORMULAS'!$E$5,'11 FORMULAS'!$F$5,IF(J22='11 FORMULAS'!$E$6,'11 FORMULAS'!$F$6,"")))</f>
        <v/>
      </c>
      <c r="L22" s="65" t="str">
        <f>+IF(OR(J22='11 FORMULAS'!$O$4,J22='11 FORMULAS'!$O$5),'11 FORMULAS'!$P$5,IF(J22='11 FORMULAS'!$O$6,'11 FORMULAS'!$P$6,""))</f>
        <v/>
      </c>
      <c r="M22" s="1"/>
      <c r="N22" s="65" t="str">
        <f>+IF(M22='11 FORMULAS'!$H$4,'11 FORMULAS'!$I$4,IF(M22='11 FORMULAS'!$H$5,'11 FORMULAS'!$I$5,""))</f>
        <v/>
      </c>
      <c r="O22" s="4"/>
      <c r="P22" s="4"/>
      <c r="Q22" s="4"/>
      <c r="R22" s="332" t="str">
        <f>+IFERROR(K22+N22,"")</f>
        <v/>
      </c>
      <c r="S22" s="332">
        <f>IF(L22='11 FORMULAS'!$P$5,S21-(S21*R22),S21)</f>
        <v>0.28799999999999998</v>
      </c>
      <c r="T22" s="332">
        <f>IF(L22='11 FORMULAS'!$P$6,T21-(T21*R22),T21)</f>
        <v>0.8</v>
      </c>
      <c r="U22" s="465"/>
      <c r="V22" s="468"/>
      <c r="X22" s="327"/>
      <c r="Y22" s="328"/>
      <c r="Z22" s="328"/>
    </row>
    <row r="23" spans="1:26" ht="40.5" customHeight="1" thickBot="1" x14ac:dyDescent="0.3">
      <c r="A23" s="460"/>
      <c r="B23" s="463"/>
      <c r="C23" s="440"/>
      <c r="D23" s="443"/>
      <c r="E23" s="70">
        <v>4</v>
      </c>
      <c r="F23" s="231"/>
      <c r="G23" s="231"/>
      <c r="H23" s="231"/>
      <c r="I23" s="318" t="str">
        <f t="shared" si="0"/>
        <v xml:space="preserve">  </v>
      </c>
      <c r="J23" s="7"/>
      <c r="K23" s="66" t="str">
        <f>+IF(J23='11 FORMULAS'!$E$4,'11 FORMULAS'!$F$4,IF(J23='11 FORMULAS'!$E$5,'11 FORMULAS'!$F$5,IF(J23='11 FORMULAS'!$E$6,'11 FORMULAS'!$F$6,"")))</f>
        <v/>
      </c>
      <c r="L23" s="66" t="str">
        <f>+IF(OR(J23='11 FORMULAS'!$O$4,J23='11 FORMULAS'!$O$5),'11 FORMULAS'!$P$5,IF(J23='11 FORMULAS'!$O$6,'11 FORMULAS'!$P$6,""))</f>
        <v/>
      </c>
      <c r="M23" s="7"/>
      <c r="N23" s="66" t="str">
        <f>+IF(M23='11 FORMULAS'!$H$4,'11 FORMULAS'!$I$4,IF(M23='11 FORMULAS'!$H$5,'11 FORMULAS'!$I$5,""))</f>
        <v/>
      </c>
      <c r="O23" s="8"/>
      <c r="P23" s="8"/>
      <c r="Q23" s="8"/>
      <c r="R23" s="333" t="str">
        <f t="shared" ref="R23" si="7">+IFERROR(K23+N23,"")</f>
        <v/>
      </c>
      <c r="S23" s="333">
        <f>IF(L23='11 FORMULAS'!$P$5,S22-(S22*R23),S22)</f>
        <v>0.28799999999999998</v>
      </c>
      <c r="T23" s="333">
        <f>IF(L23='11 FORMULAS'!$P$6,T22-(T22*R23),T22)</f>
        <v>0.8</v>
      </c>
      <c r="U23" s="466"/>
      <c r="V23" s="469"/>
    </row>
    <row r="24" spans="1:26" ht="57" x14ac:dyDescent="0.25">
      <c r="A24" s="458" t="str">
        <f>'2 CONTEXTO E IDENTIFICACIÓN'!A13</f>
        <v>R5</v>
      </c>
      <c r="B24" s="461" t="str">
        <f>+'2 CONTEXTO E IDENTIFICACIÓN'!F13</f>
        <v>Posibilidad de pérdida económica y reputacional por fallos condenatorios a la USI ESE debido a la falta defensa, presentación de pruebas y seguimiento en los procesos judiciales</v>
      </c>
      <c r="C24" s="438">
        <f>+'3 PROBABIL E IMPACTO INHERENTE'!E13</f>
        <v>0.4</v>
      </c>
      <c r="D24" s="441">
        <f>+'3 PROBABIL E IMPACTO INHERENTE'!M13</f>
        <v>0.8</v>
      </c>
      <c r="E24" s="68">
        <v>1</v>
      </c>
      <c r="F24" s="71" t="s">
        <v>357</v>
      </c>
      <c r="G24" s="71" t="s">
        <v>317</v>
      </c>
      <c r="H24" s="71" t="s">
        <v>303</v>
      </c>
      <c r="I24" s="316" t="str">
        <f t="shared" si="0"/>
        <v>Asesor Jurídico Realizar seguimiento a los procesos judiciales  Permanente</v>
      </c>
      <c r="J24" s="5" t="s">
        <v>106</v>
      </c>
      <c r="K24" s="64">
        <f>+IF(J24='11 FORMULAS'!$E$4,'11 FORMULAS'!$F$4,IF(J24='11 FORMULAS'!$E$5,'11 FORMULAS'!$F$5,IF(J24='11 FORMULAS'!$E$6,'11 FORMULAS'!$F$6,"")))</f>
        <v>0.25</v>
      </c>
      <c r="L24" s="64" t="str">
        <f>+IF(OR(J24='11 FORMULAS'!$O$4,J24='11 FORMULAS'!$O$5),'11 FORMULAS'!$P$5,IF(J24='11 FORMULAS'!$O$6,'11 FORMULAS'!$P$6,""))</f>
        <v>Probabilidad</v>
      </c>
      <c r="M24" s="5" t="s">
        <v>95</v>
      </c>
      <c r="N24" s="64">
        <f>+IF(M24='11 FORMULAS'!$H$4,'11 FORMULAS'!$I$4,IF(M24='11 FORMULAS'!$H$5,'11 FORMULAS'!$I$5,""))</f>
        <v>0.15</v>
      </c>
      <c r="O24" s="6" t="s">
        <v>98</v>
      </c>
      <c r="P24" s="6" t="s">
        <v>100</v>
      </c>
      <c r="Q24" s="6" t="s">
        <v>103</v>
      </c>
      <c r="R24" s="331">
        <f>+IFERROR(K24+N24,"")</f>
        <v>0.4</v>
      </c>
      <c r="S24" s="331">
        <f>IF(L24='11 FORMULAS'!$P$5,C24-(C24*R24),C24)</f>
        <v>0.24</v>
      </c>
      <c r="T24" s="331">
        <f>IF(L24='11 FORMULAS'!$P$6,D24-(D24*R24),D24)</f>
        <v>0.8</v>
      </c>
      <c r="U24" s="464">
        <f>+IF(S27="","",S27)</f>
        <v>0.14399999999999999</v>
      </c>
      <c r="V24" s="467">
        <f>+IF(T27="","",T27)</f>
        <v>0.8</v>
      </c>
      <c r="X24" s="327"/>
      <c r="Y24" s="328"/>
      <c r="Z24" s="328"/>
    </row>
    <row r="25" spans="1:26" ht="85.5" x14ac:dyDescent="0.25">
      <c r="A25" s="459"/>
      <c r="B25" s="462"/>
      <c r="C25" s="439"/>
      <c r="D25" s="442"/>
      <c r="E25" s="69">
        <v>2</v>
      </c>
      <c r="F25" s="230" t="s">
        <v>356</v>
      </c>
      <c r="G25" s="230" t="s">
        <v>358</v>
      </c>
      <c r="H25" s="230" t="s">
        <v>303</v>
      </c>
      <c r="I25" s="317" t="str">
        <f t="shared" si="0"/>
        <v>Comité de Conciliaciones Realizar seguimiento, análisis y toma de decisiones frente a los procesos judiciales  Permanente</v>
      </c>
      <c r="J25" s="1" t="s">
        <v>106</v>
      </c>
      <c r="K25" s="65">
        <f>+IF(J25='11 FORMULAS'!$E$4,'11 FORMULAS'!$F$4,IF(J25='11 FORMULAS'!$E$5,'11 FORMULAS'!$F$5,IF(J25='11 FORMULAS'!$E$6,'11 FORMULAS'!$F$6,"")))</f>
        <v>0.25</v>
      </c>
      <c r="L25" s="65" t="str">
        <f>+IF(OR(J25='11 FORMULAS'!$O$4,J25='11 FORMULAS'!$O$5),'11 FORMULAS'!$P$5,IF(J25='11 FORMULAS'!$O$6,'11 FORMULAS'!$P$6,""))</f>
        <v>Probabilidad</v>
      </c>
      <c r="M25" s="1" t="s">
        <v>95</v>
      </c>
      <c r="N25" s="65">
        <f>+IF(M25='11 FORMULAS'!$H$4,'11 FORMULAS'!$I$4,IF(M25='11 FORMULAS'!$H$5,'11 FORMULAS'!$I$5,""))</f>
        <v>0.15</v>
      </c>
      <c r="O25" s="4" t="s">
        <v>98</v>
      </c>
      <c r="P25" s="4" t="s">
        <v>100</v>
      </c>
      <c r="Q25" s="4" t="s">
        <v>103</v>
      </c>
      <c r="R25" s="332">
        <f t="shared" ref="R25" si="8">+IFERROR(K25+N25,"")</f>
        <v>0.4</v>
      </c>
      <c r="S25" s="332">
        <f>IF(L25='11 FORMULAS'!$P$5,S24-(S24*R25),S24)</f>
        <v>0.14399999999999999</v>
      </c>
      <c r="T25" s="332">
        <f>IF(L25='11 FORMULAS'!$P$6,T24-(T24*R25),T24)</f>
        <v>0.8</v>
      </c>
      <c r="U25" s="465"/>
      <c r="V25" s="468"/>
      <c r="X25" s="327"/>
      <c r="Y25" s="328"/>
      <c r="Z25" s="328"/>
    </row>
    <row r="26" spans="1:26" ht="29.45" customHeight="1" x14ac:dyDescent="0.25">
      <c r="A26" s="459"/>
      <c r="B26" s="462"/>
      <c r="C26" s="439"/>
      <c r="D26" s="442"/>
      <c r="E26" s="69">
        <v>3</v>
      </c>
      <c r="F26" s="230"/>
      <c r="G26" s="230"/>
      <c r="H26" s="230"/>
      <c r="I26" s="317" t="str">
        <f t="shared" si="0"/>
        <v xml:space="preserve">  </v>
      </c>
      <c r="J26" s="1"/>
      <c r="K26" s="65" t="str">
        <f>+IF(J26='11 FORMULAS'!$E$4,'11 FORMULAS'!$F$4,IF(J26='11 FORMULAS'!$E$5,'11 FORMULAS'!$F$5,IF(J26='11 FORMULAS'!$E$6,'11 FORMULAS'!$F$6,"")))</f>
        <v/>
      </c>
      <c r="L26" s="65" t="str">
        <f>+IF(OR(J26='11 FORMULAS'!$O$4,J26='11 FORMULAS'!$O$5),'11 FORMULAS'!$P$5,IF(J26='11 FORMULAS'!$O$6,'11 FORMULAS'!$P$6,""))</f>
        <v/>
      </c>
      <c r="M26" s="1"/>
      <c r="N26" s="65" t="str">
        <f>+IF(M26='11 FORMULAS'!$H$4,'11 FORMULAS'!$I$4,IF(M26='11 FORMULAS'!$H$5,'11 FORMULAS'!$I$5,""))</f>
        <v/>
      </c>
      <c r="O26" s="4"/>
      <c r="P26" s="4"/>
      <c r="Q26" s="4"/>
      <c r="R26" s="332" t="str">
        <f>+IFERROR(K26+N26,"")</f>
        <v/>
      </c>
      <c r="S26" s="332">
        <f>IF(L26='11 FORMULAS'!$P$5,S25-(S25*R26),S25)</f>
        <v>0.14399999999999999</v>
      </c>
      <c r="T26" s="332">
        <f>IF(L26='11 FORMULAS'!$P$6,T25-(T25*R26),T25)</f>
        <v>0.8</v>
      </c>
      <c r="U26" s="465"/>
      <c r="V26" s="468"/>
      <c r="X26" s="327"/>
      <c r="Y26" s="328"/>
      <c r="Z26" s="328"/>
    </row>
    <row r="27" spans="1:26" ht="29.45" customHeight="1" thickBot="1" x14ac:dyDescent="0.3">
      <c r="A27" s="460"/>
      <c r="B27" s="463"/>
      <c r="C27" s="440"/>
      <c r="D27" s="443"/>
      <c r="E27" s="70">
        <v>4</v>
      </c>
      <c r="F27" s="231"/>
      <c r="G27" s="231"/>
      <c r="H27" s="231"/>
      <c r="I27" s="318" t="str">
        <f t="shared" si="0"/>
        <v xml:space="preserve">  </v>
      </c>
      <c r="J27" s="7"/>
      <c r="K27" s="66" t="str">
        <f>+IF(J27='11 FORMULAS'!$E$4,'11 FORMULAS'!$F$4,IF(J27='11 FORMULAS'!$E$5,'11 FORMULAS'!$F$5,IF(J27='11 FORMULAS'!$E$6,'11 FORMULAS'!$F$6,"")))</f>
        <v/>
      </c>
      <c r="L27" s="66" t="str">
        <f>+IF(OR(J27='11 FORMULAS'!$O$4,J27='11 FORMULAS'!$O$5),'11 FORMULAS'!$P$5,IF(J27='11 FORMULAS'!$O$6,'11 FORMULAS'!$P$6,""))</f>
        <v/>
      </c>
      <c r="M27" s="7"/>
      <c r="N27" s="66" t="str">
        <f>+IF(M27='11 FORMULAS'!$H$4,'11 FORMULAS'!$I$4,IF(M27='11 FORMULAS'!$H$5,'11 FORMULAS'!$I$5,""))</f>
        <v/>
      </c>
      <c r="O27" s="8"/>
      <c r="P27" s="8"/>
      <c r="Q27" s="8"/>
      <c r="R27" s="333" t="str">
        <f t="shared" ref="R27" si="9">+IFERROR(K27+N27,"")</f>
        <v/>
      </c>
      <c r="S27" s="333">
        <f>IF(L27='11 FORMULAS'!$P$5,S26-(S26*R27),S26)</f>
        <v>0.14399999999999999</v>
      </c>
      <c r="T27" s="333">
        <f>IF(L27='11 FORMULAS'!$P$6,T26-(T26*R27),T26)</f>
        <v>0.8</v>
      </c>
      <c r="U27" s="466"/>
      <c r="V27" s="469"/>
    </row>
    <row r="28" spans="1:26" ht="71.25" x14ac:dyDescent="0.25">
      <c r="A28" s="458" t="str">
        <f>'2 CONTEXTO E IDENTIFICACIÓN'!A14</f>
        <v>R6</v>
      </c>
      <c r="B28" s="461"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28" s="438">
        <f>+'3 PROBABIL E IMPACTO INHERENTE'!E14</f>
        <v>0.6</v>
      </c>
      <c r="D28" s="441">
        <f>+'3 PROBABIL E IMPACTO INHERENTE'!M14</f>
        <v>1</v>
      </c>
      <c r="E28" s="68">
        <v>1</v>
      </c>
      <c r="F28" s="71" t="s">
        <v>319</v>
      </c>
      <c r="G28" s="71" t="s">
        <v>359</v>
      </c>
      <c r="H28" s="71" t="s">
        <v>303</v>
      </c>
      <c r="I28" s="316" t="str">
        <f t="shared" si="0"/>
        <v>Contador Realizar verificación y cruce de información contable a través de conciliaciones Permanente</v>
      </c>
      <c r="J28" s="5" t="s">
        <v>106</v>
      </c>
      <c r="K28" s="64">
        <f>+IF(J28='11 FORMULAS'!$E$4,'11 FORMULAS'!$F$4,IF(J28='11 FORMULAS'!$E$5,'11 FORMULAS'!$F$5,IF(J28='11 FORMULAS'!$E$6,'11 FORMULAS'!$F$6,"")))</f>
        <v>0.25</v>
      </c>
      <c r="L28" s="64" t="str">
        <f>+IF(OR(J28='11 FORMULAS'!$O$4,J28='11 FORMULAS'!$O$5),'11 FORMULAS'!$P$5,IF(J28='11 FORMULAS'!$O$6,'11 FORMULAS'!$P$6,""))</f>
        <v>Probabilidad</v>
      </c>
      <c r="M28" s="5" t="s">
        <v>95</v>
      </c>
      <c r="N28" s="64">
        <f>+IF(M28='11 FORMULAS'!$H$4,'11 FORMULAS'!$I$4,IF(M28='11 FORMULAS'!$H$5,'11 FORMULAS'!$I$5,""))</f>
        <v>0.15</v>
      </c>
      <c r="O28" s="6" t="s">
        <v>98</v>
      </c>
      <c r="P28" s="6" t="s">
        <v>100</v>
      </c>
      <c r="Q28" s="6" t="s">
        <v>103</v>
      </c>
      <c r="R28" s="331">
        <f>+IFERROR(K28+N28,"")</f>
        <v>0.4</v>
      </c>
      <c r="S28" s="331">
        <f>IF(L28='11 FORMULAS'!$P$5,C28-(C28*R28),C28)</f>
        <v>0.36</v>
      </c>
      <c r="T28" s="331">
        <f>IF(L28='11 FORMULAS'!$P$6,D28-(D28*R28),D28)</f>
        <v>1</v>
      </c>
      <c r="U28" s="464">
        <f>+IF(S31="","",S31)</f>
        <v>0.216</v>
      </c>
      <c r="V28" s="467">
        <f>+IF(T31="","",T31)</f>
        <v>1</v>
      </c>
      <c r="X28" s="327"/>
      <c r="Y28" s="328"/>
      <c r="Z28" s="328"/>
    </row>
    <row r="29" spans="1:26" ht="57" x14ac:dyDescent="0.25">
      <c r="A29" s="459"/>
      <c r="B29" s="462"/>
      <c r="C29" s="439"/>
      <c r="D29" s="442"/>
      <c r="E29" s="69">
        <v>2</v>
      </c>
      <c r="F29" s="230" t="s">
        <v>319</v>
      </c>
      <c r="G29" s="230" t="s">
        <v>360</v>
      </c>
      <c r="H29" s="230" t="s">
        <v>361</v>
      </c>
      <c r="I29" s="317" t="str">
        <f t="shared" si="0"/>
        <v>Contador Socialización del Manual de políticas contables de la USI Periódico</v>
      </c>
      <c r="J29" s="1" t="s">
        <v>106</v>
      </c>
      <c r="K29" s="65">
        <f>+IF(J29='11 FORMULAS'!$E$4,'11 FORMULAS'!$F$4,IF(J29='11 FORMULAS'!$E$5,'11 FORMULAS'!$F$5,IF(J29='11 FORMULAS'!$E$6,'11 FORMULAS'!$F$6,"")))</f>
        <v>0.25</v>
      </c>
      <c r="L29" s="65" t="str">
        <f>+IF(OR(J29='11 FORMULAS'!$O$4,J29='11 FORMULAS'!$O$5),'11 FORMULAS'!$P$5,IF(J29='11 FORMULAS'!$O$6,'11 FORMULAS'!$P$6,""))</f>
        <v>Probabilidad</v>
      </c>
      <c r="M29" s="1" t="s">
        <v>95</v>
      </c>
      <c r="N29" s="65">
        <f>+IF(M29='11 FORMULAS'!$H$4,'11 FORMULAS'!$I$4,IF(M29='11 FORMULAS'!$H$5,'11 FORMULAS'!$I$5,""))</f>
        <v>0.15</v>
      </c>
      <c r="O29" s="4" t="s">
        <v>99</v>
      </c>
      <c r="P29" s="4" t="s">
        <v>100</v>
      </c>
      <c r="Q29" s="4" t="s">
        <v>104</v>
      </c>
      <c r="R29" s="332">
        <f t="shared" ref="R29" si="10">+IFERROR(K29+N29,"")</f>
        <v>0.4</v>
      </c>
      <c r="S29" s="332">
        <f>IF(L29='11 FORMULAS'!$P$5,S28-(S28*R29),S28)</f>
        <v>0.216</v>
      </c>
      <c r="T29" s="332">
        <f>IF(L29='11 FORMULAS'!$P$6,T28-(T28*R29),T28)</f>
        <v>1</v>
      </c>
      <c r="U29" s="465"/>
      <c r="V29" s="468"/>
      <c r="X29" s="327"/>
      <c r="Y29" s="328"/>
      <c r="Z29" s="328"/>
    </row>
    <row r="30" spans="1:26" ht="29.45" customHeight="1" x14ac:dyDescent="0.25">
      <c r="A30" s="459"/>
      <c r="B30" s="462"/>
      <c r="C30" s="439"/>
      <c r="D30" s="442"/>
      <c r="E30" s="69">
        <v>3</v>
      </c>
      <c r="F30" s="230"/>
      <c r="G30" s="230"/>
      <c r="H30" s="230"/>
      <c r="I30" s="317"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32" t="str">
        <f>+IFERROR(K30+N30,"")</f>
        <v/>
      </c>
      <c r="S30" s="332">
        <f>IF(L30='11 FORMULAS'!$P$5,S29-(S29*R30),S29)</f>
        <v>0.216</v>
      </c>
      <c r="T30" s="332">
        <f>IF(L30='11 FORMULAS'!$P$6,T29-(T29*R30),T29)</f>
        <v>1</v>
      </c>
      <c r="U30" s="465"/>
      <c r="V30" s="468"/>
      <c r="X30" s="327"/>
      <c r="Y30" s="328"/>
      <c r="Z30" s="328"/>
    </row>
    <row r="31" spans="1:26" ht="29.45" customHeight="1" thickBot="1" x14ac:dyDescent="0.3">
      <c r="A31" s="460"/>
      <c r="B31" s="463"/>
      <c r="C31" s="440"/>
      <c r="D31" s="443"/>
      <c r="E31" s="70">
        <v>4</v>
      </c>
      <c r="F31" s="231"/>
      <c r="G31" s="231"/>
      <c r="H31" s="231"/>
      <c r="I31" s="318"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33" t="str">
        <f t="shared" ref="R31" si="11">+IFERROR(K31+N31,"")</f>
        <v/>
      </c>
      <c r="S31" s="333">
        <f>IF(L31='11 FORMULAS'!$P$5,S30-(S30*R31),S30)</f>
        <v>0.216</v>
      </c>
      <c r="T31" s="333">
        <f>IF(L31='11 FORMULAS'!$P$6,T30-(T30*R31),T30)</f>
        <v>1</v>
      </c>
      <c r="U31" s="466"/>
      <c r="V31" s="469"/>
    </row>
    <row r="32" spans="1:26" ht="71.25" x14ac:dyDescent="0.25">
      <c r="A32" s="458" t="str">
        <f>'2 CONTEXTO E IDENTIFICACIÓN'!A15</f>
        <v>R7</v>
      </c>
      <c r="B32" s="461" t="str">
        <f>+'2 CONTEXTO E IDENTIFICACIÓN'!F15</f>
        <v>Posibilidad de pérdida económica por recaudo no registrado o no consignado debido a la falta de arqueos a las cajas o debilidades en el proceso de facturación</v>
      </c>
      <c r="C32" s="438">
        <f>+'3 PROBABIL E IMPACTO INHERENTE'!E15</f>
        <v>0.6</v>
      </c>
      <c r="D32" s="441">
        <f>+'3 PROBABIL E IMPACTO INHERENTE'!M15</f>
        <v>0.8</v>
      </c>
      <c r="E32" s="68">
        <v>1</v>
      </c>
      <c r="F32" s="71" t="s">
        <v>320</v>
      </c>
      <c r="G32" s="71" t="s">
        <v>321</v>
      </c>
      <c r="H32" s="71" t="s">
        <v>303</v>
      </c>
      <c r="I32" s="316" t="str">
        <f t="shared" si="0"/>
        <v>Tesorero Realizar arqueos permanentes a las cajas ubicadas en las diferetes sedes de la Entidad Permanente</v>
      </c>
      <c r="J32" s="5" t="s">
        <v>106</v>
      </c>
      <c r="K32" s="64">
        <f>+IF(J32='11 FORMULAS'!$E$4,'11 FORMULAS'!$F$4,IF(J32='11 FORMULAS'!$E$5,'11 FORMULAS'!$F$5,IF(J32='11 FORMULAS'!$E$6,'11 FORMULAS'!$F$6,"")))</f>
        <v>0.25</v>
      </c>
      <c r="L32" s="64" t="str">
        <f>+IF(OR(J32='11 FORMULAS'!$O$4,J32='11 FORMULAS'!$O$5),'11 FORMULAS'!$P$5,IF(J32='11 FORMULAS'!$O$6,'11 FORMULAS'!$P$6,""))</f>
        <v>Probabilidad</v>
      </c>
      <c r="M32" s="5" t="s">
        <v>95</v>
      </c>
      <c r="N32" s="64">
        <f>+IF(M32='11 FORMULAS'!$H$4,'11 FORMULAS'!$I$4,IF(M32='11 FORMULAS'!$H$5,'11 FORMULAS'!$I$5,""))</f>
        <v>0.15</v>
      </c>
      <c r="O32" s="6" t="s">
        <v>98</v>
      </c>
      <c r="P32" s="6" t="s">
        <v>100</v>
      </c>
      <c r="Q32" s="6" t="s">
        <v>103</v>
      </c>
      <c r="R32" s="331">
        <f>+IFERROR(K32+N32,"")</f>
        <v>0.4</v>
      </c>
      <c r="S32" s="331">
        <f>IF(L32='11 FORMULAS'!$P$5,C32-(C32*R32),C32)</f>
        <v>0.36</v>
      </c>
      <c r="T32" s="331">
        <f>IF(L32='11 FORMULAS'!$P$6,D32-(D32*R32),D32)</f>
        <v>0.8</v>
      </c>
      <c r="U32" s="464">
        <f>+IF(S35="","",S35)</f>
        <v>0.36</v>
      </c>
      <c r="V32" s="467">
        <f>+IF(T35="","",T35)</f>
        <v>0.8</v>
      </c>
      <c r="X32" s="327"/>
      <c r="Y32" s="328"/>
      <c r="Z32" s="328"/>
    </row>
    <row r="33" spans="1:26" ht="29.45" customHeight="1" x14ac:dyDescent="0.25">
      <c r="A33" s="459"/>
      <c r="B33" s="462"/>
      <c r="C33" s="439"/>
      <c r="D33" s="442"/>
      <c r="E33" s="69">
        <v>2</v>
      </c>
      <c r="F33" s="230"/>
      <c r="G33" s="230"/>
      <c r="H33" s="230"/>
      <c r="I33" s="317"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32" t="str">
        <f t="shared" ref="R33" si="12">+IFERROR(K33+N33,"")</f>
        <v/>
      </c>
      <c r="S33" s="332">
        <f>IF(L33='11 FORMULAS'!$P$5,S32-(S32*R33),S32)</f>
        <v>0.36</v>
      </c>
      <c r="T33" s="332">
        <f>IF(L33='11 FORMULAS'!$P$6,T32-(T32*R33),T32)</f>
        <v>0.8</v>
      </c>
      <c r="U33" s="465"/>
      <c r="V33" s="468"/>
      <c r="X33" s="327"/>
      <c r="Y33" s="328"/>
      <c r="Z33" s="328"/>
    </row>
    <row r="34" spans="1:26" ht="29.45" customHeight="1" x14ac:dyDescent="0.25">
      <c r="A34" s="459"/>
      <c r="B34" s="462"/>
      <c r="C34" s="439"/>
      <c r="D34" s="442"/>
      <c r="E34" s="69">
        <v>3</v>
      </c>
      <c r="F34" s="230"/>
      <c r="G34" s="230"/>
      <c r="H34" s="230"/>
      <c r="I34" s="317"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32" t="str">
        <f>+IFERROR(K34+N34,"")</f>
        <v/>
      </c>
      <c r="S34" s="332">
        <f>IF(L34='11 FORMULAS'!$P$5,S33-(S33*R34),S33)</f>
        <v>0.36</v>
      </c>
      <c r="T34" s="332">
        <f>IF(L34='11 FORMULAS'!$P$6,T33-(T33*R34),T33)</f>
        <v>0.8</v>
      </c>
      <c r="U34" s="465"/>
      <c r="V34" s="468"/>
      <c r="X34" s="327"/>
      <c r="Y34" s="328"/>
      <c r="Z34" s="328"/>
    </row>
    <row r="35" spans="1:26" ht="29.45" customHeight="1" thickBot="1" x14ac:dyDescent="0.3">
      <c r="A35" s="460"/>
      <c r="B35" s="463"/>
      <c r="C35" s="440"/>
      <c r="D35" s="443"/>
      <c r="E35" s="70">
        <v>4</v>
      </c>
      <c r="F35" s="231"/>
      <c r="G35" s="231"/>
      <c r="H35" s="231"/>
      <c r="I35" s="318"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33" t="str">
        <f t="shared" ref="R35" si="13">+IFERROR(K35+N35,"")</f>
        <v/>
      </c>
      <c r="S35" s="333">
        <f>IF(L35='11 FORMULAS'!$P$5,S34-(S34*R35),S34)</f>
        <v>0.36</v>
      </c>
      <c r="T35" s="333">
        <f>IF(L35='11 FORMULAS'!$P$6,T34-(T34*R35),T34)</f>
        <v>0.8</v>
      </c>
      <c r="U35" s="466"/>
      <c r="V35" s="469"/>
    </row>
    <row r="36" spans="1:26" ht="85.5" x14ac:dyDescent="0.25">
      <c r="A36" s="458" t="str">
        <f>'2 CONTEXTO E IDENTIFICACIÓN'!A16</f>
        <v>R8</v>
      </c>
      <c r="B36" s="461"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36" s="438">
        <f>+'3 PROBABIL E IMPACTO INHERENTE'!E16</f>
        <v>0.6</v>
      </c>
      <c r="D36" s="441">
        <f>+'3 PROBABIL E IMPACTO INHERENTE'!M16</f>
        <v>1</v>
      </c>
      <c r="E36" s="68">
        <v>1</v>
      </c>
      <c r="F36" s="71" t="s">
        <v>362</v>
      </c>
      <c r="G36" s="71" t="s">
        <v>363</v>
      </c>
      <c r="H36" s="71" t="s">
        <v>361</v>
      </c>
      <c r="I36" s="316" t="str">
        <f>+CONCATENATE(F36," ",G36," ",H36)</f>
        <v>Financiera Verificar ejecución presupuestal y validar que los movimientos están autorizados y soportados  Periódico</v>
      </c>
      <c r="J36" s="5" t="s">
        <v>106</v>
      </c>
      <c r="K36" s="64">
        <f>+IF(J36='11 FORMULAS'!$E$4,'11 FORMULAS'!$F$4,IF(J36='11 FORMULAS'!$E$5,'11 FORMULAS'!$F$5,IF(J36='11 FORMULAS'!$E$6,'11 FORMULAS'!$F$6,"")))</f>
        <v>0.25</v>
      </c>
      <c r="L36" s="64" t="str">
        <f>+IF(OR(J36='11 FORMULAS'!$O$4,J36='11 FORMULAS'!$O$5),'11 FORMULAS'!$P$5,IF(J36='11 FORMULAS'!$O$6,'11 FORMULAS'!$P$6,""))</f>
        <v>Probabilidad</v>
      </c>
      <c r="M36" s="5" t="s">
        <v>95</v>
      </c>
      <c r="N36" s="64">
        <f>+IF(M36='11 FORMULAS'!$H$4,'11 FORMULAS'!$I$4,IF(M36='11 FORMULAS'!$H$5,'11 FORMULAS'!$I$5,""))</f>
        <v>0.15</v>
      </c>
      <c r="O36" s="6" t="s">
        <v>98</v>
      </c>
      <c r="P36" s="6" t="s">
        <v>100</v>
      </c>
      <c r="Q36" s="6" t="s">
        <v>103</v>
      </c>
      <c r="R36" s="331">
        <f>+IFERROR(K36+N36,"")</f>
        <v>0.4</v>
      </c>
      <c r="S36" s="331">
        <f>IF(L36='11 FORMULAS'!$P$5,C36-(C36*R36),C36)</f>
        <v>0.36</v>
      </c>
      <c r="T36" s="331">
        <f>IF(L36='11 FORMULAS'!$P$6,D36-(D36*R36),D36)</f>
        <v>1</v>
      </c>
      <c r="U36" s="464">
        <f>+IF(S39="","",S39)</f>
        <v>0.36</v>
      </c>
      <c r="V36" s="467">
        <f>+IF(T39="","",T39)</f>
        <v>1</v>
      </c>
      <c r="X36" s="327"/>
      <c r="Y36" s="328"/>
      <c r="Z36" s="328"/>
    </row>
    <row r="37" spans="1:26" ht="29.45" customHeight="1" x14ac:dyDescent="0.25">
      <c r="A37" s="459"/>
      <c r="B37" s="462"/>
      <c r="C37" s="439"/>
      <c r="D37" s="442"/>
      <c r="E37" s="69">
        <v>2</v>
      </c>
      <c r="F37" s="230"/>
      <c r="G37" s="230"/>
      <c r="H37" s="230"/>
      <c r="I37" s="317"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32" t="str">
        <f t="shared" ref="R37" si="14">+IFERROR(K37+N37,"")</f>
        <v/>
      </c>
      <c r="S37" s="332">
        <f>IF(L37='11 FORMULAS'!$P$5,S36-(S36*R37),S36)</f>
        <v>0.36</v>
      </c>
      <c r="T37" s="332">
        <f>IF(L37='11 FORMULAS'!$P$6,T36-(T36*R37),T36)</f>
        <v>1</v>
      </c>
      <c r="U37" s="465"/>
      <c r="V37" s="468"/>
      <c r="X37" s="327"/>
      <c r="Y37" s="328"/>
      <c r="Z37" s="328"/>
    </row>
    <row r="38" spans="1:26" ht="29.45" customHeight="1" x14ac:dyDescent="0.25">
      <c r="A38" s="459"/>
      <c r="B38" s="462"/>
      <c r="C38" s="439"/>
      <c r="D38" s="442"/>
      <c r="E38" s="69">
        <v>3</v>
      </c>
      <c r="F38" s="230"/>
      <c r="G38" s="230"/>
      <c r="H38" s="230"/>
      <c r="I38" s="317"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32" t="str">
        <f>+IFERROR(K38+N38,"")</f>
        <v/>
      </c>
      <c r="S38" s="332">
        <f>IF(L38='11 FORMULAS'!$P$5,S37-(S37*R38),S37)</f>
        <v>0.36</v>
      </c>
      <c r="T38" s="332">
        <f>IF(L38='11 FORMULAS'!$P$6,T37-(T37*R38),T37)</f>
        <v>1</v>
      </c>
      <c r="U38" s="465"/>
      <c r="V38" s="468"/>
      <c r="X38" s="327"/>
      <c r="Y38" s="328"/>
      <c r="Z38" s="328"/>
    </row>
    <row r="39" spans="1:26" ht="29.45" customHeight="1" thickBot="1" x14ac:dyDescent="0.3">
      <c r="A39" s="460"/>
      <c r="B39" s="463"/>
      <c r="C39" s="440"/>
      <c r="D39" s="443"/>
      <c r="E39" s="70">
        <v>4</v>
      </c>
      <c r="F39" s="231"/>
      <c r="G39" s="231"/>
      <c r="H39" s="231"/>
      <c r="I39" s="318"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33" t="str">
        <f t="shared" ref="R39" si="15">+IFERROR(K39+N39,"")</f>
        <v/>
      </c>
      <c r="S39" s="333">
        <f>IF(L39='11 FORMULAS'!$P$5,S38-(S38*R39),S38)</f>
        <v>0.36</v>
      </c>
      <c r="T39" s="333">
        <f>IF(L39='11 FORMULAS'!$P$6,T38-(T38*R39),T38)</f>
        <v>1</v>
      </c>
      <c r="U39" s="466"/>
      <c r="V39" s="469"/>
    </row>
    <row r="40" spans="1:26" ht="57" x14ac:dyDescent="0.25">
      <c r="A40" s="458" t="str">
        <f>'2 CONTEXTO E IDENTIFICACIÓN'!A17</f>
        <v>R9</v>
      </c>
      <c r="B40" s="461" t="str">
        <f>+'2 CONTEXTO E IDENTIFICACIÓN'!F17</f>
        <v>Posibilidad de pérdida económica por deterioro y perdida de bienes debido a la no realización y/o actualización de inventarios</v>
      </c>
      <c r="C40" s="438">
        <f>+'3 PROBABIL E IMPACTO INHERENTE'!E17</f>
        <v>0.4</v>
      </c>
      <c r="D40" s="441">
        <f>+'3 PROBABIL E IMPACTO INHERENTE'!M17</f>
        <v>0.8</v>
      </c>
      <c r="E40" s="68">
        <v>1</v>
      </c>
      <c r="F40" s="71" t="s">
        <v>325</v>
      </c>
      <c r="G40" s="71" t="s">
        <v>364</v>
      </c>
      <c r="H40" s="71" t="s">
        <v>303</v>
      </c>
      <c r="I40" s="316" t="str">
        <f t="shared" ref="I40:I71" si="16">+CONCATENATE(F40," ",G40," ",H40)</f>
        <v>Almacenista Realizar actualización de inventarios de manera periódica Permanente</v>
      </c>
      <c r="J40" s="5" t="s">
        <v>106</v>
      </c>
      <c r="K40" s="64">
        <f>+IF(J40='11 FORMULAS'!$E$4,'11 FORMULAS'!$F$4,IF(J40='11 FORMULAS'!$E$5,'11 FORMULAS'!$F$5,IF(J40='11 FORMULAS'!$E$6,'11 FORMULAS'!$F$6,"")))</f>
        <v>0.25</v>
      </c>
      <c r="L40" s="64" t="str">
        <f>+IF(OR(J40='11 FORMULAS'!$O$4,J40='11 FORMULAS'!$O$5),'11 FORMULAS'!$P$5,IF(J40='11 FORMULAS'!$O$6,'11 FORMULAS'!$P$6,""))</f>
        <v>Probabilidad</v>
      </c>
      <c r="M40" s="5" t="s">
        <v>95</v>
      </c>
      <c r="N40" s="64">
        <f>+IF(M40='11 FORMULAS'!$H$4,'11 FORMULAS'!$I$4,IF(M40='11 FORMULAS'!$H$5,'11 FORMULAS'!$I$5,""))</f>
        <v>0.15</v>
      </c>
      <c r="O40" s="6" t="s">
        <v>98</v>
      </c>
      <c r="P40" s="6" t="s">
        <v>100</v>
      </c>
      <c r="Q40" s="6" t="s">
        <v>103</v>
      </c>
      <c r="R40" s="331">
        <f>+IFERROR(K40+N40,"")</f>
        <v>0.4</v>
      </c>
      <c r="S40" s="331">
        <f>IF(L40='11 FORMULAS'!$P$5,C40-(C40*R40),C40)</f>
        <v>0.24</v>
      </c>
      <c r="T40" s="331">
        <f>IF(L40='11 FORMULAS'!$P$6,D40-(D40*R40),D40)</f>
        <v>0.8</v>
      </c>
      <c r="U40" s="464">
        <f>+IF(S43="","",S43)</f>
        <v>0.24</v>
      </c>
      <c r="V40" s="467">
        <f>+IF(T43="","",T43)</f>
        <v>0.8</v>
      </c>
      <c r="X40" s="327"/>
      <c r="Y40" s="328"/>
      <c r="Z40" s="328"/>
    </row>
    <row r="41" spans="1:26" ht="29.45" customHeight="1" x14ac:dyDescent="0.25">
      <c r="A41" s="459"/>
      <c r="B41" s="462"/>
      <c r="C41" s="439"/>
      <c r="D41" s="442"/>
      <c r="E41" s="69">
        <v>2</v>
      </c>
      <c r="F41" s="230"/>
      <c r="G41" s="230"/>
      <c r="H41" s="230"/>
      <c r="I41" s="317" t="str">
        <f t="shared" si="16"/>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32" t="str">
        <f t="shared" ref="R41" si="17">+IFERROR(K41+N41,"")</f>
        <v/>
      </c>
      <c r="S41" s="332">
        <f>IF(L41='11 FORMULAS'!$P$5,S40-(S40*R41),S40)</f>
        <v>0.24</v>
      </c>
      <c r="T41" s="332">
        <f>IF(L41='11 FORMULAS'!$P$6,T40-(T40*R41),T40)</f>
        <v>0.8</v>
      </c>
      <c r="U41" s="465"/>
      <c r="V41" s="468"/>
      <c r="X41" s="327"/>
      <c r="Y41" s="328"/>
      <c r="Z41" s="328"/>
    </row>
    <row r="42" spans="1:26" ht="29.45" customHeight="1" x14ac:dyDescent="0.25">
      <c r="A42" s="459"/>
      <c r="B42" s="462"/>
      <c r="C42" s="439"/>
      <c r="D42" s="442"/>
      <c r="E42" s="69">
        <v>3</v>
      </c>
      <c r="F42" s="230"/>
      <c r="G42" s="230"/>
      <c r="H42" s="230"/>
      <c r="I42" s="317" t="str">
        <f t="shared" si="16"/>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32" t="str">
        <f>+IFERROR(K42+N42,"")</f>
        <v/>
      </c>
      <c r="S42" s="332">
        <f>IF(L42='11 FORMULAS'!$P$5,S41-(S41*R42),S41)</f>
        <v>0.24</v>
      </c>
      <c r="T42" s="332">
        <f>IF(L42='11 FORMULAS'!$P$6,T41-(T41*R42),T41)</f>
        <v>0.8</v>
      </c>
      <c r="U42" s="465"/>
      <c r="V42" s="468"/>
      <c r="X42" s="327"/>
      <c r="Y42" s="328"/>
      <c r="Z42" s="328"/>
    </row>
    <row r="43" spans="1:26" ht="29.45" customHeight="1" thickBot="1" x14ac:dyDescent="0.3">
      <c r="A43" s="460"/>
      <c r="B43" s="463"/>
      <c r="C43" s="440"/>
      <c r="D43" s="443"/>
      <c r="E43" s="70">
        <v>4</v>
      </c>
      <c r="F43" s="231"/>
      <c r="G43" s="231"/>
      <c r="H43" s="231"/>
      <c r="I43" s="318" t="str">
        <f t="shared" si="16"/>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33" t="str">
        <f t="shared" ref="R43" si="18">+IFERROR(K43+N43,"")</f>
        <v/>
      </c>
      <c r="S43" s="333">
        <f>IF(L43='11 FORMULAS'!$P$5,S42-(S42*R43),S42)</f>
        <v>0.24</v>
      </c>
      <c r="T43" s="333">
        <f>IF(L43='11 FORMULAS'!$P$6,T42-(T42*R43),T42)</f>
        <v>0.8</v>
      </c>
      <c r="U43" s="466"/>
      <c r="V43" s="469"/>
    </row>
    <row r="44" spans="1:26" ht="85.5" x14ac:dyDescent="0.25">
      <c r="A44" s="458" t="str">
        <f>'2 CONTEXTO E IDENTIFICACIÓN'!A18</f>
        <v>R10</v>
      </c>
      <c r="B44" s="461"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44" s="438">
        <f>+'3 PROBABIL E IMPACTO INHERENTE'!E18</f>
        <v>0.4</v>
      </c>
      <c r="D44" s="441">
        <f>+'3 PROBABIL E IMPACTO INHERENTE'!M18</f>
        <v>1</v>
      </c>
      <c r="E44" s="68">
        <v>1</v>
      </c>
      <c r="F44" s="71" t="s">
        <v>327</v>
      </c>
      <c r="G44" s="71" t="s">
        <v>365</v>
      </c>
      <c r="H44" s="71" t="s">
        <v>303</v>
      </c>
      <c r="I44" s="316" t="str">
        <f t="shared" si="16"/>
        <v>Apoyo Hospitalario Ejecutar plan de mantenimiento  a la infraestructura fisica y parque automotor de la entidad Permanente</v>
      </c>
      <c r="J44" s="5" t="s">
        <v>106</v>
      </c>
      <c r="K44" s="64">
        <f>+IF(J44='11 FORMULAS'!$E$4,'11 FORMULAS'!$F$4,IF(J44='11 FORMULAS'!$E$5,'11 FORMULAS'!$F$5,IF(J44='11 FORMULAS'!$E$6,'11 FORMULAS'!$F$6,"")))</f>
        <v>0.25</v>
      </c>
      <c r="L44" s="64" t="str">
        <f>+IF(OR(J44='11 FORMULAS'!$O$4,J44='11 FORMULAS'!$O$5),'11 FORMULAS'!$P$5,IF(J44='11 FORMULAS'!$O$6,'11 FORMULAS'!$P$6,""))</f>
        <v>Probabilidad</v>
      </c>
      <c r="M44" s="5" t="s">
        <v>95</v>
      </c>
      <c r="N44" s="64">
        <f>+IF(M44='11 FORMULAS'!$H$4,'11 FORMULAS'!$I$4,IF(M44='11 FORMULAS'!$H$5,'11 FORMULAS'!$I$5,""))</f>
        <v>0.15</v>
      </c>
      <c r="O44" s="6" t="s">
        <v>98</v>
      </c>
      <c r="P44" s="6" t="s">
        <v>100</v>
      </c>
      <c r="Q44" s="6" t="s">
        <v>103</v>
      </c>
      <c r="R44" s="331">
        <f>+IFERROR(K44+N44,"")</f>
        <v>0.4</v>
      </c>
      <c r="S44" s="331">
        <f>IF(L44='11 FORMULAS'!$P$5,C44-(C44*R44),C44)</f>
        <v>0.24</v>
      </c>
      <c r="T44" s="331">
        <f>IF(L44='11 FORMULAS'!$P$6,D44-(D44*R44),D44)</f>
        <v>1</v>
      </c>
      <c r="U44" s="464">
        <f>+IF(S47="","",S47)</f>
        <v>0.24</v>
      </c>
      <c r="V44" s="467">
        <f>+IF(T47="","",T47)</f>
        <v>1</v>
      </c>
      <c r="X44" s="327"/>
      <c r="Y44" s="328"/>
      <c r="Z44" s="328"/>
    </row>
    <row r="45" spans="1:26" ht="33" customHeight="1" x14ac:dyDescent="0.25">
      <c r="A45" s="459"/>
      <c r="B45" s="462"/>
      <c r="C45" s="439"/>
      <c r="D45" s="442"/>
      <c r="E45" s="69">
        <v>2</v>
      </c>
      <c r="F45" s="230"/>
      <c r="G45" s="230"/>
      <c r="H45" s="230"/>
      <c r="I45" s="317" t="str">
        <f t="shared" si="16"/>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32" t="str">
        <f t="shared" ref="R45" si="19">+IFERROR(K45+N45,"")</f>
        <v/>
      </c>
      <c r="S45" s="332">
        <f>IF(L45='11 FORMULAS'!$P$5,S44-(S44*R45),S44)</f>
        <v>0.24</v>
      </c>
      <c r="T45" s="332">
        <f>IF(L45='11 FORMULAS'!$P$6,T44-(T44*R45),T44)</f>
        <v>1</v>
      </c>
      <c r="U45" s="465"/>
      <c r="V45" s="468"/>
      <c r="X45" s="327"/>
      <c r="Y45" s="328"/>
      <c r="Z45" s="328"/>
    </row>
    <row r="46" spans="1:26" ht="33" customHeight="1" x14ac:dyDescent="0.25">
      <c r="A46" s="459"/>
      <c r="B46" s="462"/>
      <c r="C46" s="439"/>
      <c r="D46" s="442"/>
      <c r="E46" s="69">
        <v>3</v>
      </c>
      <c r="F46" s="230"/>
      <c r="G46" s="230"/>
      <c r="H46" s="230"/>
      <c r="I46" s="317" t="str">
        <f t="shared" si="16"/>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32" t="str">
        <f>+IFERROR(K46+N46,"")</f>
        <v/>
      </c>
      <c r="S46" s="332">
        <f>IF(L46='11 FORMULAS'!$P$5,S45-(S45*R46),S45)</f>
        <v>0.24</v>
      </c>
      <c r="T46" s="332">
        <f>IF(L46='11 FORMULAS'!$P$6,T45-(T45*R46),T45)</f>
        <v>1</v>
      </c>
      <c r="U46" s="465"/>
      <c r="V46" s="468"/>
      <c r="X46" s="327"/>
      <c r="Y46" s="328"/>
      <c r="Z46" s="328"/>
    </row>
    <row r="47" spans="1:26" ht="33" customHeight="1" thickBot="1" x14ac:dyDescent="0.3">
      <c r="A47" s="460"/>
      <c r="B47" s="463"/>
      <c r="C47" s="440"/>
      <c r="D47" s="443"/>
      <c r="E47" s="70">
        <v>4</v>
      </c>
      <c r="F47" s="231"/>
      <c r="G47" s="231"/>
      <c r="H47" s="231"/>
      <c r="I47" s="318" t="str">
        <f t="shared" si="16"/>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33" t="str">
        <f t="shared" ref="R47" si="20">+IFERROR(K47+N47,"")</f>
        <v/>
      </c>
      <c r="S47" s="333">
        <f>IF(L47='11 FORMULAS'!$P$5,S46-(S46*R47),S46)</f>
        <v>0.24</v>
      </c>
      <c r="T47" s="333">
        <f>IF(L47='11 FORMULAS'!$P$6,T46-(T46*R47),T46)</f>
        <v>1</v>
      </c>
      <c r="U47" s="466"/>
      <c r="V47" s="469"/>
    </row>
    <row r="48" spans="1:26" ht="57" x14ac:dyDescent="0.25">
      <c r="A48" s="458" t="str">
        <f>'2 CONTEXTO E IDENTIFICACIÓN'!A19</f>
        <v>R11</v>
      </c>
      <c r="B48" s="461" t="str">
        <f>+'2 CONTEXTO E IDENTIFICACIÓN'!F19</f>
        <v>Posibilidad de pérdida reputacional por deterioro, daño o perdida de historias laborales debido a la falta de seguridad en la custodia de estas</v>
      </c>
      <c r="C48" s="438">
        <f>+'3 PROBABIL E IMPACTO INHERENTE'!E19</f>
        <v>0.4</v>
      </c>
      <c r="D48" s="441">
        <f>+'3 PROBABIL E IMPACTO INHERENTE'!M19</f>
        <v>0.2</v>
      </c>
      <c r="E48" s="68">
        <v>1</v>
      </c>
      <c r="F48" s="71" t="s">
        <v>327</v>
      </c>
      <c r="G48" s="71" t="s">
        <v>332</v>
      </c>
      <c r="H48" s="71" t="s">
        <v>303</v>
      </c>
      <c r="I48" s="316" t="str">
        <f t="shared" si="16"/>
        <v>Apoyo Hospitalario Adecuar infraestructura para custodia de historias laborales Permanente</v>
      </c>
      <c r="J48" s="5" t="s">
        <v>106</v>
      </c>
      <c r="K48" s="64">
        <f>+IF(J48='11 FORMULAS'!$E$4,'11 FORMULAS'!$F$4,IF(J48='11 FORMULAS'!$E$5,'11 FORMULAS'!$F$5,IF(J48='11 FORMULAS'!$E$6,'11 FORMULAS'!$F$6,"")))</f>
        <v>0.25</v>
      </c>
      <c r="L48" s="64" t="str">
        <f>+IF(OR(J48='11 FORMULAS'!$O$4,J48='11 FORMULAS'!$O$5),'11 FORMULAS'!$P$5,IF(J48='11 FORMULAS'!$O$6,'11 FORMULAS'!$P$6,""))</f>
        <v>Probabilidad</v>
      </c>
      <c r="M48" s="5" t="s">
        <v>95</v>
      </c>
      <c r="N48" s="64">
        <f>+IF(M48='11 FORMULAS'!$H$4,'11 FORMULAS'!$I$4,IF(M48='11 FORMULAS'!$H$5,'11 FORMULAS'!$I$5,""))</f>
        <v>0.15</v>
      </c>
      <c r="O48" s="6" t="s">
        <v>98</v>
      </c>
      <c r="P48" s="6" t="s">
        <v>100</v>
      </c>
      <c r="Q48" s="6" t="s">
        <v>103</v>
      </c>
      <c r="R48" s="331">
        <f>+IFERROR(K48+N48,"")</f>
        <v>0.4</v>
      </c>
      <c r="S48" s="331">
        <f>IF(L48='11 FORMULAS'!$P$5,C48-(C48*R48),C48)</f>
        <v>0.24</v>
      </c>
      <c r="T48" s="331">
        <f>IF(L48='11 FORMULAS'!$P$6,D48-(D48*R48),D48)</f>
        <v>0.2</v>
      </c>
      <c r="U48" s="464">
        <f>+IF(S51="","",S51)</f>
        <v>0.24</v>
      </c>
      <c r="V48" s="467">
        <f>+IF(T51="","",T51)</f>
        <v>0.2</v>
      </c>
      <c r="X48" s="327"/>
      <c r="Y48" s="328"/>
      <c r="Z48" s="328"/>
    </row>
    <row r="49" spans="1:26" ht="29.45" customHeight="1" x14ac:dyDescent="0.25">
      <c r="A49" s="459"/>
      <c r="B49" s="462"/>
      <c r="C49" s="439"/>
      <c r="D49" s="442"/>
      <c r="E49" s="69">
        <v>2</v>
      </c>
      <c r="F49" s="230"/>
      <c r="G49" s="230"/>
      <c r="H49" s="230"/>
      <c r="I49" s="317" t="str">
        <f t="shared" si="16"/>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32" t="str">
        <f t="shared" ref="R49" si="21">+IFERROR(K49+N49,"")</f>
        <v/>
      </c>
      <c r="S49" s="332">
        <f>IF(L49='11 FORMULAS'!$P$5,S48-(S48*R49),S48)</f>
        <v>0.24</v>
      </c>
      <c r="T49" s="332">
        <f>IF(L49='11 FORMULAS'!$P$6,T48-(T48*R49),T48)</f>
        <v>0.2</v>
      </c>
      <c r="U49" s="465"/>
      <c r="V49" s="468"/>
      <c r="X49" s="327"/>
      <c r="Y49" s="328"/>
      <c r="Z49" s="328"/>
    </row>
    <row r="50" spans="1:26" ht="29.45" customHeight="1" x14ac:dyDescent="0.25">
      <c r="A50" s="459"/>
      <c r="B50" s="462"/>
      <c r="C50" s="439"/>
      <c r="D50" s="442"/>
      <c r="E50" s="69">
        <v>3</v>
      </c>
      <c r="F50" s="230"/>
      <c r="G50" s="230"/>
      <c r="H50" s="230"/>
      <c r="I50" s="317" t="str">
        <f t="shared" si="16"/>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32" t="str">
        <f>+IFERROR(K50+N50,"")</f>
        <v/>
      </c>
      <c r="S50" s="332">
        <f>IF(L50='11 FORMULAS'!$P$5,S49-(S49*R50),S49)</f>
        <v>0.24</v>
      </c>
      <c r="T50" s="332">
        <f>IF(L50='11 FORMULAS'!$P$6,T49-(T49*R50),T49)</f>
        <v>0.2</v>
      </c>
      <c r="U50" s="465"/>
      <c r="V50" s="468"/>
      <c r="X50" s="327"/>
      <c r="Y50" s="328"/>
      <c r="Z50" s="328"/>
    </row>
    <row r="51" spans="1:26" ht="29.45" customHeight="1" thickBot="1" x14ac:dyDescent="0.3">
      <c r="A51" s="460"/>
      <c r="B51" s="463"/>
      <c r="C51" s="440"/>
      <c r="D51" s="443"/>
      <c r="E51" s="70">
        <v>4</v>
      </c>
      <c r="F51" s="231"/>
      <c r="G51" s="231"/>
      <c r="H51" s="231"/>
      <c r="I51" s="318" t="str">
        <f t="shared" si="16"/>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33" t="str">
        <f t="shared" ref="R51" si="22">+IFERROR(K51+N51,"")</f>
        <v/>
      </c>
      <c r="S51" s="333">
        <f>IF(L51='11 FORMULAS'!$P$5,S50-(S50*R51),S50)</f>
        <v>0.24</v>
      </c>
      <c r="T51" s="333">
        <f>IF(L51='11 FORMULAS'!$P$6,T50-(T50*R51),T50)</f>
        <v>0.2</v>
      </c>
      <c r="U51" s="466"/>
      <c r="V51" s="469"/>
    </row>
    <row r="52" spans="1:26" ht="85.5" x14ac:dyDescent="0.25">
      <c r="A52" s="458" t="str">
        <f>'2 CONTEXTO E IDENTIFICACIÓN'!A20</f>
        <v>R12</v>
      </c>
      <c r="B52" s="461" t="str">
        <f>+'2 CONTEXTO E IDENTIFICACIÓN'!F20</f>
        <v xml:space="preserve">Posibilidad de pérdida reputacional por la no respuesta o extemporaneidad  en la contestación de las PQRS debido a la falta de cultura organizacional de mejora y debilidades en el seguimiento y control de estas </v>
      </c>
      <c r="C52" s="438">
        <f>+'3 PROBABIL E IMPACTO INHERENTE'!E20</f>
        <v>0.6</v>
      </c>
      <c r="D52" s="441">
        <f>+'3 PROBABIL E IMPACTO INHERENTE'!M20</f>
        <v>0.8</v>
      </c>
      <c r="E52" s="68">
        <v>1</v>
      </c>
      <c r="F52" s="71" t="s">
        <v>334</v>
      </c>
      <c r="G52" s="71" t="s">
        <v>366</v>
      </c>
      <c r="H52" s="71" t="s">
        <v>303</v>
      </c>
      <c r="I52" s="316" t="str">
        <f t="shared" si="16"/>
        <v>Atención al Usuario Realizar seguimiento y control a las PQRS interpuestas y las acciones de mejora derivadas Permanente</v>
      </c>
      <c r="J52" s="5" t="s">
        <v>106</v>
      </c>
      <c r="K52" s="64">
        <f>+IF(J52='11 FORMULAS'!$E$4,'11 FORMULAS'!$F$4,IF(J52='11 FORMULAS'!$E$5,'11 FORMULAS'!$F$5,IF(J52='11 FORMULAS'!$E$6,'11 FORMULAS'!$F$6,"")))</f>
        <v>0.25</v>
      </c>
      <c r="L52" s="64" t="str">
        <f>+IF(OR(J52='11 FORMULAS'!$O$4,J52='11 FORMULAS'!$O$5),'11 FORMULAS'!$P$5,IF(J52='11 FORMULAS'!$O$6,'11 FORMULAS'!$P$6,""))</f>
        <v>Probabilidad</v>
      </c>
      <c r="M52" s="5" t="s">
        <v>95</v>
      </c>
      <c r="N52" s="64">
        <f>+IF(M52='11 FORMULAS'!$H$4,'11 FORMULAS'!$I$4,IF(M52='11 FORMULAS'!$H$5,'11 FORMULAS'!$I$5,""))</f>
        <v>0.15</v>
      </c>
      <c r="O52" s="6" t="s">
        <v>98</v>
      </c>
      <c r="P52" s="6" t="s">
        <v>100</v>
      </c>
      <c r="Q52" s="6" t="s">
        <v>103</v>
      </c>
      <c r="R52" s="331">
        <f>+IFERROR(K52+N52,"")</f>
        <v>0.4</v>
      </c>
      <c r="S52" s="331">
        <f>IF(L52='11 FORMULAS'!$P$5,C52-(C52*R52),C52)</f>
        <v>0.36</v>
      </c>
      <c r="T52" s="331">
        <f>IF(L52='11 FORMULAS'!$P$6,D52-(D52*R52),D52)</f>
        <v>0.8</v>
      </c>
      <c r="U52" s="464">
        <f>+IF(S55="","",S55)</f>
        <v>0.36</v>
      </c>
      <c r="V52" s="467">
        <f>+IF(T55="","",T55)</f>
        <v>0.8</v>
      </c>
      <c r="X52" s="327"/>
      <c r="Y52" s="328"/>
      <c r="Z52" s="328"/>
    </row>
    <row r="53" spans="1:26" ht="29.45" customHeight="1" x14ac:dyDescent="0.25">
      <c r="A53" s="459"/>
      <c r="B53" s="462"/>
      <c r="C53" s="439"/>
      <c r="D53" s="442"/>
      <c r="E53" s="69">
        <v>2</v>
      </c>
      <c r="F53" s="230"/>
      <c r="G53" s="230"/>
      <c r="H53" s="230"/>
      <c r="I53" s="317" t="str">
        <f t="shared" si="16"/>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32" t="str">
        <f t="shared" ref="R53" si="23">+IFERROR(K53+N53,"")</f>
        <v/>
      </c>
      <c r="S53" s="332">
        <f>IF(L53='11 FORMULAS'!$P$5,S52-(S52*R53),S52)</f>
        <v>0.36</v>
      </c>
      <c r="T53" s="332">
        <f>IF(L53='11 FORMULAS'!$P$6,T52-(T52*R53),T52)</f>
        <v>0.8</v>
      </c>
      <c r="U53" s="465"/>
      <c r="V53" s="468"/>
      <c r="X53" s="327"/>
      <c r="Y53" s="328"/>
      <c r="Z53" s="328"/>
    </row>
    <row r="54" spans="1:26" ht="29.45" customHeight="1" x14ac:dyDescent="0.25">
      <c r="A54" s="459"/>
      <c r="B54" s="462"/>
      <c r="C54" s="439"/>
      <c r="D54" s="442"/>
      <c r="E54" s="69">
        <v>3</v>
      </c>
      <c r="F54" s="230"/>
      <c r="G54" s="230"/>
      <c r="H54" s="230"/>
      <c r="I54" s="317" t="str">
        <f t="shared" si="16"/>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32" t="str">
        <f>+IFERROR(K54+N54,"")</f>
        <v/>
      </c>
      <c r="S54" s="332">
        <f>IF(L54='11 FORMULAS'!$P$5,S53-(S53*R54),S53)</f>
        <v>0.36</v>
      </c>
      <c r="T54" s="332">
        <f>IF(L54='11 FORMULAS'!$P$6,T53-(T53*R54),T53)</f>
        <v>0.8</v>
      </c>
      <c r="U54" s="465"/>
      <c r="V54" s="468"/>
      <c r="X54" s="327"/>
      <c r="Y54" s="328"/>
      <c r="Z54" s="328"/>
    </row>
    <row r="55" spans="1:26" ht="29.45" customHeight="1" thickBot="1" x14ac:dyDescent="0.3">
      <c r="A55" s="460"/>
      <c r="B55" s="463"/>
      <c r="C55" s="440"/>
      <c r="D55" s="443"/>
      <c r="E55" s="70">
        <v>4</v>
      </c>
      <c r="F55" s="231"/>
      <c r="G55" s="231"/>
      <c r="H55" s="231"/>
      <c r="I55" s="318" t="str">
        <f t="shared" si="16"/>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33" t="str">
        <f t="shared" ref="R55" si="24">+IFERROR(K55+N55,"")</f>
        <v/>
      </c>
      <c r="S55" s="333">
        <f>IF(L55='11 FORMULAS'!$P$5,S54-(S54*R55),S54)</f>
        <v>0.36</v>
      </c>
      <c r="T55" s="333">
        <f>IF(L55='11 FORMULAS'!$P$6,T54-(T54*R55),T54)</f>
        <v>0.8</v>
      </c>
      <c r="U55" s="466"/>
      <c r="V55" s="469"/>
    </row>
    <row r="56" spans="1:26" ht="42.75" x14ac:dyDescent="0.25">
      <c r="A56" s="458" t="str">
        <f>'2 CONTEXTO E IDENTIFICACIÓN'!A21</f>
        <v>R13</v>
      </c>
      <c r="B56" s="461" t="str">
        <f>+'2 CONTEXTO E IDENTIFICACIÓN'!F21</f>
        <v>Posibilidad de pérdida reputacional por la entrega de información reservada e historias clínicas a personas no autorizadas debido a incumplimiento de la política de seguridad de la información</v>
      </c>
      <c r="C56" s="438">
        <f>+'3 PROBABIL E IMPACTO INHERENTE'!E21</f>
        <v>0.6</v>
      </c>
      <c r="D56" s="441">
        <f>+'3 PROBABIL E IMPACTO INHERENTE'!M21</f>
        <v>0.8</v>
      </c>
      <c r="E56" s="68">
        <v>1</v>
      </c>
      <c r="F56" s="71" t="s">
        <v>367</v>
      </c>
      <c r="G56" s="71" t="s">
        <v>368</v>
      </c>
      <c r="H56" s="71" t="s">
        <v>303</v>
      </c>
      <c r="I56" s="316" t="str">
        <f t="shared" si="16"/>
        <v>Estadística Verificar si la solicitud la realiza el titular Permanente</v>
      </c>
      <c r="J56" s="5" t="s">
        <v>106</v>
      </c>
      <c r="K56" s="64">
        <f>+IF(J56='11 FORMULAS'!$E$4,'11 FORMULAS'!$F$4,IF(J56='11 FORMULAS'!$E$5,'11 FORMULAS'!$F$5,IF(J56='11 FORMULAS'!$E$6,'11 FORMULAS'!$F$6,"")))</f>
        <v>0.25</v>
      </c>
      <c r="L56" s="64" t="str">
        <f>+IF(OR(J56='11 FORMULAS'!$O$4,J56='11 FORMULAS'!$O$5),'11 FORMULAS'!$P$5,IF(J56='11 FORMULAS'!$O$6,'11 FORMULAS'!$P$6,""))</f>
        <v>Probabilidad</v>
      </c>
      <c r="M56" s="5" t="s">
        <v>95</v>
      </c>
      <c r="N56" s="64">
        <f>+IF(M56='11 FORMULAS'!$H$4,'11 FORMULAS'!$I$4,IF(M56='11 FORMULAS'!$H$5,'11 FORMULAS'!$I$5,""))</f>
        <v>0.15</v>
      </c>
      <c r="O56" s="6" t="s">
        <v>98</v>
      </c>
      <c r="P56" s="6" t="s">
        <v>100</v>
      </c>
      <c r="Q56" s="6" t="s">
        <v>104</v>
      </c>
      <c r="R56" s="331">
        <f>+IFERROR(K56+N56,"")</f>
        <v>0.4</v>
      </c>
      <c r="S56" s="331">
        <f>IF(L56='11 FORMULAS'!$P$5,C56-(C56*R56),C56)</f>
        <v>0.36</v>
      </c>
      <c r="T56" s="331">
        <f>IF(L56='11 FORMULAS'!$P$6,D56-(D56*R56),D56)</f>
        <v>0.8</v>
      </c>
      <c r="U56" s="464">
        <f>+IF(S59="","",S59)</f>
        <v>0.36</v>
      </c>
      <c r="V56" s="467">
        <f>+IF(T59="","",T59)</f>
        <v>0.8</v>
      </c>
      <c r="X56" s="327"/>
      <c r="Y56" s="328"/>
      <c r="Z56" s="328"/>
    </row>
    <row r="57" spans="1:26" ht="29.45" customHeight="1" x14ac:dyDescent="0.25">
      <c r="A57" s="459"/>
      <c r="B57" s="462"/>
      <c r="C57" s="439"/>
      <c r="D57" s="442"/>
      <c r="E57" s="69">
        <v>2</v>
      </c>
      <c r="F57" s="230"/>
      <c r="G57" s="230"/>
      <c r="H57" s="230"/>
      <c r="I57" s="317" t="str">
        <f t="shared" si="16"/>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32" t="str">
        <f t="shared" ref="R57" si="25">+IFERROR(K57+N57,"")</f>
        <v/>
      </c>
      <c r="S57" s="332">
        <f>IF(L57='11 FORMULAS'!$P$5,S56-(S56*R57),S56)</f>
        <v>0.36</v>
      </c>
      <c r="T57" s="332">
        <f>IF(L57='11 FORMULAS'!$P$6,T56-(T56*R57),T56)</f>
        <v>0.8</v>
      </c>
      <c r="U57" s="465"/>
      <c r="V57" s="468"/>
      <c r="X57" s="327"/>
      <c r="Y57" s="328"/>
      <c r="Z57" s="328"/>
    </row>
    <row r="58" spans="1:26" ht="29.45" customHeight="1" x14ac:dyDescent="0.25">
      <c r="A58" s="459"/>
      <c r="B58" s="462"/>
      <c r="C58" s="439"/>
      <c r="D58" s="442"/>
      <c r="E58" s="69">
        <v>3</v>
      </c>
      <c r="F58" s="230"/>
      <c r="G58" s="230"/>
      <c r="H58" s="230"/>
      <c r="I58" s="317" t="str">
        <f t="shared" si="16"/>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32" t="str">
        <f>+IFERROR(K58+N58,"")</f>
        <v/>
      </c>
      <c r="S58" s="332">
        <f>IF(L58='11 FORMULAS'!$P$5,S57-(S57*R58),S57)</f>
        <v>0.36</v>
      </c>
      <c r="T58" s="332">
        <f>IF(L58='11 FORMULAS'!$P$6,T57-(T57*R58),T57)</f>
        <v>0.8</v>
      </c>
      <c r="U58" s="465"/>
      <c r="V58" s="468"/>
      <c r="X58" s="327"/>
      <c r="Y58" s="328"/>
      <c r="Z58" s="328"/>
    </row>
    <row r="59" spans="1:26" ht="29.45" customHeight="1" thickBot="1" x14ac:dyDescent="0.3">
      <c r="A59" s="460"/>
      <c r="B59" s="463"/>
      <c r="C59" s="440"/>
      <c r="D59" s="443"/>
      <c r="E59" s="70">
        <v>4</v>
      </c>
      <c r="F59" s="231"/>
      <c r="G59" s="231"/>
      <c r="H59" s="231"/>
      <c r="I59" s="318" t="str">
        <f t="shared" si="16"/>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33" t="str">
        <f t="shared" ref="R59" si="26">+IFERROR(K59+N59,"")</f>
        <v/>
      </c>
      <c r="S59" s="333">
        <f>IF(L59='11 FORMULAS'!$P$5,S58-(S58*R59),S58)</f>
        <v>0.36</v>
      </c>
      <c r="T59" s="333">
        <f>IF(L59='11 FORMULAS'!$P$6,T58-(T58*R59),T58)</f>
        <v>0.8</v>
      </c>
      <c r="U59" s="466"/>
      <c r="V59" s="469"/>
    </row>
    <row r="60" spans="1:26" ht="29.45" customHeight="1" x14ac:dyDescent="0.25">
      <c r="A60" s="458" t="str">
        <f>'2 CONTEXTO E IDENTIFICACIÓN'!A22</f>
        <v>R14</v>
      </c>
      <c r="B60" s="461" t="str">
        <f>+'2 CONTEXTO E IDENTIFICACIÓN'!F22</f>
        <v xml:space="preserve">  </v>
      </c>
      <c r="C60" s="438" t="str">
        <f>+'3 PROBABIL E IMPACTO INHERENTE'!E22</f>
        <v/>
      </c>
      <c r="D60" s="441" t="str">
        <f>+'3 PROBABIL E IMPACTO INHERENTE'!M22</f>
        <v/>
      </c>
      <c r="E60" s="68">
        <v>1</v>
      </c>
      <c r="F60" s="71"/>
      <c r="G60" s="71"/>
      <c r="H60" s="71"/>
      <c r="I60" s="316" t="str">
        <f t="shared" si="16"/>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31" t="str">
        <f>+IFERROR(K60+N60,"")</f>
        <v/>
      </c>
      <c r="S60" s="331" t="str">
        <f>IF(L60='11 FORMULAS'!$P$5,C60-(C60*R60),C60)</f>
        <v/>
      </c>
      <c r="T60" s="331" t="str">
        <f>IF(L60='11 FORMULAS'!$P$6,D60-(D60*R60),D60)</f>
        <v/>
      </c>
      <c r="U60" s="464" t="str">
        <f>+IF(S63="","",S63)</f>
        <v/>
      </c>
      <c r="V60" s="467" t="str">
        <f>+IF(T63="","",T63)</f>
        <v/>
      </c>
      <c r="X60" s="327"/>
      <c r="Y60" s="328"/>
      <c r="Z60" s="328"/>
    </row>
    <row r="61" spans="1:26" ht="29.45" customHeight="1" x14ac:dyDescent="0.25">
      <c r="A61" s="459"/>
      <c r="B61" s="462"/>
      <c r="C61" s="439"/>
      <c r="D61" s="442"/>
      <c r="E61" s="69">
        <v>2</v>
      </c>
      <c r="F61" s="230"/>
      <c r="G61" s="230"/>
      <c r="H61" s="230"/>
      <c r="I61" s="317" t="str">
        <f t="shared" si="16"/>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32" t="str">
        <f t="shared" ref="R61" si="27">+IFERROR(K61+N61,"")</f>
        <v/>
      </c>
      <c r="S61" s="332" t="str">
        <f>IF(L61='11 FORMULAS'!$P$5,S60-(S60*R61),S60)</f>
        <v/>
      </c>
      <c r="T61" s="332" t="str">
        <f>IF(L61='11 FORMULAS'!$P$6,T60-(T60*R61),T60)</f>
        <v/>
      </c>
      <c r="U61" s="465"/>
      <c r="V61" s="468"/>
      <c r="X61" s="327"/>
      <c r="Y61" s="328"/>
      <c r="Z61" s="328"/>
    </row>
    <row r="62" spans="1:26" ht="29.45" customHeight="1" x14ac:dyDescent="0.25">
      <c r="A62" s="459"/>
      <c r="B62" s="462"/>
      <c r="C62" s="439"/>
      <c r="D62" s="442"/>
      <c r="E62" s="69">
        <v>3</v>
      </c>
      <c r="F62" s="230"/>
      <c r="G62" s="230"/>
      <c r="H62" s="230"/>
      <c r="I62" s="317" t="str">
        <f t="shared" si="16"/>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32" t="str">
        <f>+IFERROR(K62+N62,"")</f>
        <v/>
      </c>
      <c r="S62" s="332" t="str">
        <f>IF(L62='11 FORMULAS'!$P$5,S61-(S61*R62),S61)</f>
        <v/>
      </c>
      <c r="T62" s="332" t="str">
        <f>IF(L62='11 FORMULAS'!$P$6,T61-(T61*R62),T61)</f>
        <v/>
      </c>
      <c r="U62" s="465"/>
      <c r="V62" s="468"/>
      <c r="X62" s="327"/>
      <c r="Y62" s="328"/>
      <c r="Z62" s="328"/>
    </row>
    <row r="63" spans="1:26" ht="29.45" customHeight="1" thickBot="1" x14ac:dyDescent="0.3">
      <c r="A63" s="460"/>
      <c r="B63" s="463"/>
      <c r="C63" s="440"/>
      <c r="D63" s="443"/>
      <c r="E63" s="70">
        <v>4</v>
      </c>
      <c r="F63" s="231"/>
      <c r="G63" s="231"/>
      <c r="H63" s="231"/>
      <c r="I63" s="318" t="str">
        <f t="shared" si="16"/>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33" t="str">
        <f t="shared" ref="R63" si="28">+IFERROR(K63+N63,"")</f>
        <v/>
      </c>
      <c r="S63" s="333" t="str">
        <f>IF(L63='11 FORMULAS'!$P$5,S62-(S62*R63),S62)</f>
        <v/>
      </c>
      <c r="T63" s="333" t="str">
        <f>IF(L63='11 FORMULAS'!$P$6,T62-(T62*R63),T62)</f>
        <v/>
      </c>
      <c r="U63" s="466"/>
      <c r="V63" s="469"/>
    </row>
    <row r="64" spans="1:26" ht="29.45" customHeight="1" x14ac:dyDescent="0.25">
      <c r="A64" s="458" t="str">
        <f>'2 CONTEXTO E IDENTIFICACIÓN'!A23</f>
        <v>R15</v>
      </c>
      <c r="B64" s="461" t="str">
        <f>+'2 CONTEXTO E IDENTIFICACIÓN'!F23</f>
        <v xml:space="preserve">  </v>
      </c>
      <c r="C64" s="438" t="str">
        <f>+'3 PROBABIL E IMPACTO INHERENTE'!E23</f>
        <v/>
      </c>
      <c r="D64" s="441" t="str">
        <f>+'3 PROBABIL E IMPACTO INHERENTE'!M23</f>
        <v/>
      </c>
      <c r="E64" s="68">
        <v>1</v>
      </c>
      <c r="F64" s="71"/>
      <c r="G64" s="71"/>
      <c r="H64" s="71"/>
      <c r="I64" s="316" t="str">
        <f t="shared" si="16"/>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31" t="str">
        <f>+IFERROR(K64+N64,"")</f>
        <v/>
      </c>
      <c r="S64" s="331" t="str">
        <f>IF(L64='11 FORMULAS'!$P$5,C64-(C64*R64),C64)</f>
        <v/>
      </c>
      <c r="T64" s="331" t="str">
        <f>IF(L64='11 FORMULAS'!$P$6,D64-(D64*R64),D64)</f>
        <v/>
      </c>
      <c r="U64" s="464" t="str">
        <f>+IF(S67="","",S67)</f>
        <v/>
      </c>
      <c r="V64" s="467" t="str">
        <f>+IF(T67="","",T67)</f>
        <v/>
      </c>
      <c r="X64" s="327"/>
      <c r="Y64" s="328"/>
      <c r="Z64" s="328"/>
    </row>
    <row r="65" spans="1:26" ht="29.45" customHeight="1" x14ac:dyDescent="0.25">
      <c r="A65" s="459"/>
      <c r="B65" s="462"/>
      <c r="C65" s="439"/>
      <c r="D65" s="442"/>
      <c r="E65" s="69">
        <v>2</v>
      </c>
      <c r="F65" s="230"/>
      <c r="G65" s="230"/>
      <c r="H65" s="230"/>
      <c r="I65" s="317" t="str">
        <f t="shared" si="16"/>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32" t="str">
        <f t="shared" ref="R65" si="29">+IFERROR(K65+N65,"")</f>
        <v/>
      </c>
      <c r="S65" s="332" t="str">
        <f>IF(L65='11 FORMULAS'!$P$5,S64-(S64*R65),S64)</f>
        <v/>
      </c>
      <c r="T65" s="332" t="str">
        <f>IF(L65='11 FORMULAS'!$P$6,T64-(T64*R65),T64)</f>
        <v/>
      </c>
      <c r="U65" s="465"/>
      <c r="V65" s="468"/>
      <c r="X65" s="327"/>
      <c r="Y65" s="328"/>
      <c r="Z65" s="328"/>
    </row>
    <row r="66" spans="1:26" ht="29.45" customHeight="1" x14ac:dyDescent="0.25">
      <c r="A66" s="459"/>
      <c r="B66" s="462"/>
      <c r="C66" s="439"/>
      <c r="D66" s="442"/>
      <c r="E66" s="69">
        <v>3</v>
      </c>
      <c r="F66" s="230"/>
      <c r="G66" s="230"/>
      <c r="H66" s="230"/>
      <c r="I66" s="317" t="str">
        <f t="shared" si="16"/>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32" t="str">
        <f>+IFERROR(K66+N66,"")</f>
        <v/>
      </c>
      <c r="S66" s="332" t="str">
        <f>IF(L66='11 FORMULAS'!$P$5,S65-(S65*R66),S65)</f>
        <v/>
      </c>
      <c r="T66" s="332" t="str">
        <f>IF(L66='11 FORMULAS'!$P$6,T65-(T65*R66),T65)</f>
        <v/>
      </c>
      <c r="U66" s="465"/>
      <c r="V66" s="468"/>
      <c r="X66" s="327"/>
      <c r="Y66" s="328"/>
      <c r="Z66" s="328"/>
    </row>
    <row r="67" spans="1:26" ht="29.45" customHeight="1" thickBot="1" x14ac:dyDescent="0.3">
      <c r="A67" s="460"/>
      <c r="B67" s="463"/>
      <c r="C67" s="440"/>
      <c r="D67" s="443"/>
      <c r="E67" s="70">
        <v>4</v>
      </c>
      <c r="F67" s="231"/>
      <c r="G67" s="231"/>
      <c r="H67" s="231"/>
      <c r="I67" s="318" t="str">
        <f t="shared" si="16"/>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33" t="str">
        <f t="shared" ref="R67" si="30">+IFERROR(K67+N67,"")</f>
        <v/>
      </c>
      <c r="S67" s="333" t="str">
        <f>IF(L67='11 FORMULAS'!$P$5,S66-(S66*R67),S66)</f>
        <v/>
      </c>
      <c r="T67" s="333" t="str">
        <f>IF(L67='11 FORMULAS'!$P$6,T66-(T66*R67),T66)</f>
        <v/>
      </c>
      <c r="U67" s="466"/>
      <c r="V67" s="469"/>
    </row>
    <row r="68" spans="1:26" ht="29.45" customHeight="1" x14ac:dyDescent="0.25">
      <c r="A68" s="458" t="str">
        <f>'2 CONTEXTO E IDENTIFICACIÓN'!A24</f>
        <v>R16</v>
      </c>
      <c r="B68" s="461" t="str">
        <f>+'2 CONTEXTO E IDENTIFICACIÓN'!F24</f>
        <v xml:space="preserve">  </v>
      </c>
      <c r="C68" s="438" t="str">
        <f>+'3 PROBABIL E IMPACTO INHERENTE'!E24</f>
        <v/>
      </c>
      <c r="D68" s="441" t="str">
        <f>+'3 PROBABIL E IMPACTO INHERENTE'!M24</f>
        <v/>
      </c>
      <c r="E68" s="68">
        <v>1</v>
      </c>
      <c r="F68" s="71"/>
      <c r="G68" s="71"/>
      <c r="H68" s="71"/>
      <c r="I68" s="316" t="str">
        <f t="shared" si="16"/>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31" t="str">
        <f>+IFERROR(K68+N68,"")</f>
        <v/>
      </c>
      <c r="S68" s="331" t="str">
        <f>IF(L68='11 FORMULAS'!$P$5,C68-(C68*R68),C68)</f>
        <v/>
      </c>
      <c r="T68" s="331" t="str">
        <f>IF(L68='11 FORMULAS'!$P$6,D68-(D68*R68),D68)</f>
        <v/>
      </c>
      <c r="U68" s="464" t="str">
        <f>+IF(S71="","",S71)</f>
        <v/>
      </c>
      <c r="V68" s="467" t="str">
        <f>+IF(T71="","",T71)</f>
        <v/>
      </c>
      <c r="X68" s="327"/>
      <c r="Y68" s="328"/>
      <c r="Z68" s="328"/>
    </row>
    <row r="69" spans="1:26" ht="29.45" customHeight="1" x14ac:dyDescent="0.25">
      <c r="A69" s="459"/>
      <c r="B69" s="462"/>
      <c r="C69" s="439"/>
      <c r="D69" s="442"/>
      <c r="E69" s="69">
        <v>2</v>
      </c>
      <c r="F69" s="230"/>
      <c r="G69" s="230"/>
      <c r="H69" s="230"/>
      <c r="I69" s="317" t="str">
        <f t="shared" si="16"/>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32" t="str">
        <f t="shared" ref="R69" si="31">+IFERROR(K69+N69,"")</f>
        <v/>
      </c>
      <c r="S69" s="332" t="str">
        <f>IF(L69='11 FORMULAS'!$P$5,S68-(S68*R69),S68)</f>
        <v/>
      </c>
      <c r="T69" s="332" t="str">
        <f>IF(L69='11 FORMULAS'!$P$6,T68-(T68*R69),T68)</f>
        <v/>
      </c>
      <c r="U69" s="465"/>
      <c r="V69" s="468"/>
      <c r="X69" s="327"/>
      <c r="Y69" s="328"/>
      <c r="Z69" s="328"/>
    </row>
    <row r="70" spans="1:26" ht="29.45" customHeight="1" x14ac:dyDescent="0.25">
      <c r="A70" s="459"/>
      <c r="B70" s="462"/>
      <c r="C70" s="439"/>
      <c r="D70" s="442"/>
      <c r="E70" s="69">
        <v>3</v>
      </c>
      <c r="F70" s="230"/>
      <c r="G70" s="230"/>
      <c r="H70" s="230"/>
      <c r="I70" s="317" t="str">
        <f t="shared" si="16"/>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32" t="str">
        <f>+IFERROR(K70+N70,"")</f>
        <v/>
      </c>
      <c r="S70" s="332" t="str">
        <f>IF(L70='11 FORMULAS'!$P$5,S69-(S69*R70),S69)</f>
        <v/>
      </c>
      <c r="T70" s="332" t="str">
        <f>IF(L70='11 FORMULAS'!$P$6,T69-(T69*R70),T69)</f>
        <v/>
      </c>
      <c r="U70" s="465"/>
      <c r="V70" s="468"/>
      <c r="X70" s="327"/>
      <c r="Y70" s="328"/>
      <c r="Z70" s="328"/>
    </row>
    <row r="71" spans="1:26" ht="29.45" customHeight="1" thickBot="1" x14ac:dyDescent="0.3">
      <c r="A71" s="460"/>
      <c r="B71" s="463"/>
      <c r="C71" s="440"/>
      <c r="D71" s="443"/>
      <c r="E71" s="70">
        <v>4</v>
      </c>
      <c r="F71" s="231"/>
      <c r="G71" s="231"/>
      <c r="H71" s="231"/>
      <c r="I71" s="318" t="str">
        <f t="shared" si="16"/>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33" t="str">
        <f t="shared" ref="R71" si="32">+IFERROR(K71+N71,"")</f>
        <v/>
      </c>
      <c r="S71" s="333" t="str">
        <f>IF(L71='11 FORMULAS'!$P$5,S70-(S70*R71),S70)</f>
        <v/>
      </c>
      <c r="T71" s="333" t="str">
        <f>IF(L71='11 FORMULAS'!$P$6,T70-(T70*R71),T70)</f>
        <v/>
      </c>
      <c r="U71" s="466"/>
      <c r="V71" s="469"/>
    </row>
    <row r="72" spans="1:26" ht="29.45" customHeight="1" x14ac:dyDescent="0.25">
      <c r="A72" s="458" t="str">
        <f>'2 CONTEXTO E IDENTIFICACIÓN'!A25</f>
        <v>R17</v>
      </c>
      <c r="B72" s="461" t="str">
        <f>+'2 CONTEXTO E IDENTIFICACIÓN'!F25</f>
        <v xml:space="preserve">  </v>
      </c>
      <c r="C72" s="438" t="str">
        <f>+'3 PROBABIL E IMPACTO INHERENTE'!E25</f>
        <v/>
      </c>
      <c r="D72" s="441" t="str">
        <f>+'3 PROBABIL E IMPACTO INHERENTE'!M25</f>
        <v/>
      </c>
      <c r="E72" s="68">
        <v>1</v>
      </c>
      <c r="F72" s="71"/>
      <c r="G72" s="71"/>
      <c r="H72" s="71"/>
      <c r="I72" s="316" t="str">
        <f t="shared" ref="I72:I87" si="33">+CONCATENATE(F72," ",G72," ",H72)</f>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31" t="str">
        <f>+IFERROR(K72+N72,"")</f>
        <v/>
      </c>
      <c r="S72" s="331" t="str">
        <f>IF(L72='11 FORMULAS'!$P$5,C72-(C72*R72),C72)</f>
        <v/>
      </c>
      <c r="T72" s="331" t="str">
        <f>IF(L72='11 FORMULAS'!$P$6,D72-(D72*R72),D72)</f>
        <v/>
      </c>
      <c r="U72" s="464" t="str">
        <f>+IF(S75="","",S75)</f>
        <v/>
      </c>
      <c r="V72" s="467" t="str">
        <f>+IF(T75="","",T75)</f>
        <v/>
      </c>
      <c r="X72" s="327"/>
      <c r="Y72" s="328"/>
      <c r="Z72" s="328"/>
    </row>
    <row r="73" spans="1:26" ht="29.45" customHeight="1" x14ac:dyDescent="0.25">
      <c r="A73" s="459"/>
      <c r="B73" s="462"/>
      <c r="C73" s="439"/>
      <c r="D73" s="442"/>
      <c r="E73" s="69">
        <v>2</v>
      </c>
      <c r="F73" s="230"/>
      <c r="G73" s="230"/>
      <c r="H73" s="230"/>
      <c r="I73" s="317" t="str">
        <f t="shared" si="33"/>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32" t="str">
        <f t="shared" ref="R73" si="34">+IFERROR(K73+N73,"")</f>
        <v/>
      </c>
      <c r="S73" s="332" t="str">
        <f>IF(L73='11 FORMULAS'!$P$5,S72-(S72*R73),S72)</f>
        <v/>
      </c>
      <c r="T73" s="332" t="str">
        <f>IF(L73='11 FORMULAS'!$P$6,T72-(T72*R73),T72)</f>
        <v/>
      </c>
      <c r="U73" s="465"/>
      <c r="V73" s="468"/>
      <c r="X73" s="327"/>
      <c r="Y73" s="328"/>
      <c r="Z73" s="328"/>
    </row>
    <row r="74" spans="1:26" ht="29.45" customHeight="1" x14ac:dyDescent="0.25">
      <c r="A74" s="459"/>
      <c r="B74" s="462"/>
      <c r="C74" s="439"/>
      <c r="D74" s="442"/>
      <c r="E74" s="69">
        <v>3</v>
      </c>
      <c r="F74" s="230"/>
      <c r="G74" s="230"/>
      <c r="H74" s="230"/>
      <c r="I74" s="317" t="str">
        <f t="shared" si="33"/>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32" t="str">
        <f>+IFERROR(K74+N74,"")</f>
        <v/>
      </c>
      <c r="S74" s="332" t="str">
        <f>IF(L74='11 FORMULAS'!$P$5,S73-(S73*R74),S73)</f>
        <v/>
      </c>
      <c r="T74" s="332" t="str">
        <f>IF(L74='11 FORMULAS'!$P$6,T73-(T73*R74),T73)</f>
        <v/>
      </c>
      <c r="U74" s="465"/>
      <c r="V74" s="468"/>
      <c r="X74" s="327"/>
      <c r="Y74" s="328"/>
      <c r="Z74" s="328"/>
    </row>
    <row r="75" spans="1:26" ht="29.45" customHeight="1" thickBot="1" x14ac:dyDescent="0.3">
      <c r="A75" s="460"/>
      <c r="B75" s="463"/>
      <c r="C75" s="440"/>
      <c r="D75" s="443"/>
      <c r="E75" s="70">
        <v>4</v>
      </c>
      <c r="F75" s="231"/>
      <c r="G75" s="231"/>
      <c r="H75" s="231"/>
      <c r="I75" s="318" t="str">
        <f t="shared" si="33"/>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33" t="str">
        <f t="shared" ref="R75" si="35">+IFERROR(K75+N75,"")</f>
        <v/>
      </c>
      <c r="S75" s="333" t="str">
        <f>IF(L75='11 FORMULAS'!$P$5,S74-(S74*R75),S74)</f>
        <v/>
      </c>
      <c r="T75" s="333" t="str">
        <f>IF(L75='11 FORMULAS'!$P$6,T74-(T74*R75),T74)</f>
        <v/>
      </c>
      <c r="U75" s="466"/>
      <c r="V75" s="469"/>
    </row>
    <row r="76" spans="1:26" ht="29.45" customHeight="1" x14ac:dyDescent="0.25">
      <c r="A76" s="458" t="str">
        <f>'2 CONTEXTO E IDENTIFICACIÓN'!A26</f>
        <v>R18</v>
      </c>
      <c r="B76" s="461" t="str">
        <f>+'2 CONTEXTO E IDENTIFICACIÓN'!F26</f>
        <v xml:space="preserve">  </v>
      </c>
      <c r="C76" s="438" t="str">
        <f>+'3 PROBABIL E IMPACTO INHERENTE'!E26</f>
        <v/>
      </c>
      <c r="D76" s="441" t="str">
        <f>+'3 PROBABIL E IMPACTO INHERENTE'!M26</f>
        <v/>
      </c>
      <c r="E76" s="68">
        <v>1</v>
      </c>
      <c r="F76" s="71"/>
      <c r="G76" s="71"/>
      <c r="H76" s="71"/>
      <c r="I76" s="316" t="str">
        <f t="shared" si="33"/>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31" t="str">
        <f>+IFERROR(K76+N76,"")</f>
        <v/>
      </c>
      <c r="S76" s="331" t="str">
        <f>IF(L76='11 FORMULAS'!$P$5,C76-(C76*R76),C76)</f>
        <v/>
      </c>
      <c r="T76" s="331" t="str">
        <f>IF(L76='11 FORMULAS'!$P$6,D76-(D76*R76),D76)</f>
        <v/>
      </c>
      <c r="U76" s="464" t="str">
        <f>+IF(S79="","",S79)</f>
        <v/>
      </c>
      <c r="V76" s="467" t="str">
        <f>+IF(T79="","",T79)</f>
        <v/>
      </c>
      <c r="X76" s="327"/>
      <c r="Y76" s="328"/>
      <c r="Z76" s="328"/>
    </row>
    <row r="77" spans="1:26" ht="29.45" customHeight="1" x14ac:dyDescent="0.25">
      <c r="A77" s="459"/>
      <c r="B77" s="462"/>
      <c r="C77" s="439"/>
      <c r="D77" s="442"/>
      <c r="E77" s="69">
        <v>2</v>
      </c>
      <c r="F77" s="230"/>
      <c r="G77" s="230"/>
      <c r="H77" s="230"/>
      <c r="I77" s="317" t="str">
        <f t="shared" si="33"/>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32" t="str">
        <f t="shared" ref="R77" si="36">+IFERROR(K77+N77,"")</f>
        <v/>
      </c>
      <c r="S77" s="332" t="str">
        <f>IF(L77='11 FORMULAS'!$P$5,S76-(S76*R77),S76)</f>
        <v/>
      </c>
      <c r="T77" s="332" t="str">
        <f>IF(L77='11 FORMULAS'!$P$6,T76-(T76*R77),T76)</f>
        <v/>
      </c>
      <c r="U77" s="465"/>
      <c r="V77" s="468"/>
      <c r="X77" s="327"/>
      <c r="Y77" s="328"/>
      <c r="Z77" s="328"/>
    </row>
    <row r="78" spans="1:26" ht="29.45" customHeight="1" x14ac:dyDescent="0.25">
      <c r="A78" s="459"/>
      <c r="B78" s="462"/>
      <c r="C78" s="439"/>
      <c r="D78" s="442"/>
      <c r="E78" s="69">
        <v>3</v>
      </c>
      <c r="F78" s="230"/>
      <c r="G78" s="230"/>
      <c r="H78" s="230"/>
      <c r="I78" s="317" t="str">
        <f t="shared" si="33"/>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32" t="str">
        <f>+IFERROR(K78+N78,"")</f>
        <v/>
      </c>
      <c r="S78" s="332" t="str">
        <f>IF(L78='11 FORMULAS'!$P$5,S77-(S77*R78),S77)</f>
        <v/>
      </c>
      <c r="T78" s="332" t="str">
        <f>IF(L78='11 FORMULAS'!$P$6,T77-(T77*R78),T77)</f>
        <v/>
      </c>
      <c r="U78" s="465"/>
      <c r="V78" s="468"/>
      <c r="X78" s="327"/>
      <c r="Y78" s="328"/>
      <c r="Z78" s="328"/>
    </row>
    <row r="79" spans="1:26" ht="29.45" customHeight="1" thickBot="1" x14ac:dyDescent="0.3">
      <c r="A79" s="460"/>
      <c r="B79" s="463"/>
      <c r="C79" s="440"/>
      <c r="D79" s="443"/>
      <c r="E79" s="70">
        <v>4</v>
      </c>
      <c r="F79" s="231"/>
      <c r="G79" s="231"/>
      <c r="H79" s="231"/>
      <c r="I79" s="318" t="str">
        <f t="shared" si="33"/>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33" t="str">
        <f t="shared" ref="R79" si="37">+IFERROR(K79+N79,"")</f>
        <v/>
      </c>
      <c r="S79" s="333" t="str">
        <f>IF(L79='11 FORMULAS'!$P$5,S78-(S78*R79),S78)</f>
        <v/>
      </c>
      <c r="T79" s="333" t="str">
        <f>IF(L79='11 FORMULAS'!$P$6,T78-(T78*R79),T78)</f>
        <v/>
      </c>
      <c r="U79" s="466"/>
      <c r="V79" s="469"/>
    </row>
    <row r="80" spans="1:26" ht="29.45" customHeight="1" x14ac:dyDescent="0.25">
      <c r="A80" s="458" t="str">
        <f>'2 CONTEXTO E IDENTIFICACIÓN'!A27</f>
        <v>R19</v>
      </c>
      <c r="B80" s="461" t="str">
        <f>+'2 CONTEXTO E IDENTIFICACIÓN'!F27</f>
        <v xml:space="preserve">  </v>
      </c>
      <c r="C80" s="438" t="str">
        <f>+'3 PROBABIL E IMPACTO INHERENTE'!E27</f>
        <v/>
      </c>
      <c r="D80" s="441" t="str">
        <f>+'3 PROBABIL E IMPACTO INHERENTE'!M27</f>
        <v/>
      </c>
      <c r="E80" s="68">
        <v>1</v>
      </c>
      <c r="F80" s="71"/>
      <c r="G80" s="71"/>
      <c r="H80" s="71"/>
      <c r="I80" s="316" t="str">
        <f t="shared" si="33"/>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31" t="str">
        <f>+IFERROR(K80+N80,"")</f>
        <v/>
      </c>
      <c r="S80" s="331" t="str">
        <f>IF(L80='11 FORMULAS'!$P$5,C80-(C80*R80),C80)</f>
        <v/>
      </c>
      <c r="T80" s="331" t="str">
        <f>IF(L80='11 FORMULAS'!$P$6,D80-(D80*R80),D80)</f>
        <v/>
      </c>
      <c r="U80" s="464" t="str">
        <f>+IF(S83="","",S83)</f>
        <v/>
      </c>
      <c r="V80" s="467" t="str">
        <f>+IF(T83="","",T83)</f>
        <v/>
      </c>
      <c r="X80" s="327"/>
      <c r="Y80" s="328"/>
      <c r="Z80" s="328"/>
    </row>
    <row r="81" spans="1:26" ht="29.45" customHeight="1" x14ac:dyDescent="0.25">
      <c r="A81" s="459"/>
      <c r="B81" s="462"/>
      <c r="C81" s="439"/>
      <c r="D81" s="442"/>
      <c r="E81" s="69">
        <v>2</v>
      </c>
      <c r="F81" s="230"/>
      <c r="G81" s="230"/>
      <c r="H81" s="230"/>
      <c r="I81" s="317" t="str">
        <f t="shared" si="33"/>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32" t="str">
        <f t="shared" ref="R81" si="38">+IFERROR(K81+N81,"")</f>
        <v/>
      </c>
      <c r="S81" s="332" t="str">
        <f>IF(L81='11 FORMULAS'!$P$5,S80-(S80*R81),S80)</f>
        <v/>
      </c>
      <c r="T81" s="332" t="str">
        <f>IF(L81='11 FORMULAS'!$P$6,T80-(T80*R81),T80)</f>
        <v/>
      </c>
      <c r="U81" s="465"/>
      <c r="V81" s="468"/>
      <c r="X81" s="327"/>
      <c r="Y81" s="328"/>
      <c r="Z81" s="328"/>
    </row>
    <row r="82" spans="1:26" ht="29.45" customHeight="1" x14ac:dyDescent="0.25">
      <c r="A82" s="459"/>
      <c r="B82" s="462"/>
      <c r="C82" s="439"/>
      <c r="D82" s="442"/>
      <c r="E82" s="69">
        <v>3</v>
      </c>
      <c r="F82" s="230"/>
      <c r="G82" s="230"/>
      <c r="H82" s="230"/>
      <c r="I82" s="317" t="str">
        <f t="shared" si="33"/>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32" t="str">
        <f>+IFERROR(K82+N82,"")</f>
        <v/>
      </c>
      <c r="S82" s="332" t="str">
        <f>IF(L82='11 FORMULAS'!$P$5,S81-(S81*R82),S81)</f>
        <v/>
      </c>
      <c r="T82" s="332" t="str">
        <f>IF(L82='11 FORMULAS'!$P$6,T81-(T81*R82),T81)</f>
        <v/>
      </c>
      <c r="U82" s="465"/>
      <c r="V82" s="468"/>
      <c r="X82" s="327"/>
      <c r="Y82" s="328"/>
      <c r="Z82" s="328"/>
    </row>
    <row r="83" spans="1:26" ht="29.45" customHeight="1" thickBot="1" x14ac:dyDescent="0.3">
      <c r="A83" s="460"/>
      <c r="B83" s="463"/>
      <c r="C83" s="440"/>
      <c r="D83" s="443"/>
      <c r="E83" s="70">
        <v>4</v>
      </c>
      <c r="F83" s="231"/>
      <c r="G83" s="231"/>
      <c r="H83" s="231"/>
      <c r="I83" s="318" t="str">
        <f t="shared" si="33"/>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33" t="str">
        <f t="shared" ref="R83" si="39">+IFERROR(K83+N83,"")</f>
        <v/>
      </c>
      <c r="S83" s="333" t="str">
        <f>IF(L83='11 FORMULAS'!$P$5,S82-(S82*R83),S82)</f>
        <v/>
      </c>
      <c r="T83" s="333" t="str">
        <f>IF(L83='11 FORMULAS'!$P$6,T82-(T82*R83),T82)</f>
        <v/>
      </c>
      <c r="U83" s="466"/>
      <c r="V83" s="469"/>
    </row>
    <row r="84" spans="1:26" ht="29.45" customHeight="1" x14ac:dyDescent="0.25">
      <c r="A84" s="458" t="str">
        <f>'2 CONTEXTO E IDENTIFICACIÓN'!A28</f>
        <v>R20</v>
      </c>
      <c r="B84" s="461" t="str">
        <f>+'2 CONTEXTO E IDENTIFICACIÓN'!F28</f>
        <v xml:space="preserve">  </v>
      </c>
      <c r="C84" s="438" t="str">
        <f>+'3 PROBABIL E IMPACTO INHERENTE'!E28</f>
        <v/>
      </c>
      <c r="D84" s="441" t="str">
        <f>+'3 PROBABIL E IMPACTO INHERENTE'!M28</f>
        <v/>
      </c>
      <c r="E84" s="68">
        <v>1</v>
      </c>
      <c r="F84" s="71"/>
      <c r="G84" s="71"/>
      <c r="H84" s="71"/>
      <c r="I84" s="316" t="str">
        <f t="shared" si="33"/>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31" t="str">
        <f>+IFERROR(K84+N84,"")</f>
        <v/>
      </c>
      <c r="S84" s="331" t="str">
        <f>IF(L84='11 FORMULAS'!$P$5,C84-(C84*R84),C84)</f>
        <v/>
      </c>
      <c r="T84" s="331" t="str">
        <f>IF(L84='11 FORMULAS'!$P$6,D84-(D84*R84),D84)</f>
        <v/>
      </c>
      <c r="U84" s="464" t="str">
        <f>+IF(S87="","",S87)</f>
        <v/>
      </c>
      <c r="V84" s="467" t="str">
        <f>+IF(T87="","",T87)</f>
        <v/>
      </c>
      <c r="X84" s="327"/>
      <c r="Y84" s="328"/>
      <c r="Z84" s="328"/>
    </row>
    <row r="85" spans="1:26" ht="29.45" customHeight="1" x14ac:dyDescent="0.25">
      <c r="A85" s="459"/>
      <c r="B85" s="462"/>
      <c r="C85" s="439"/>
      <c r="D85" s="442"/>
      <c r="E85" s="69">
        <v>2</v>
      </c>
      <c r="F85" s="230"/>
      <c r="G85" s="230"/>
      <c r="H85" s="230"/>
      <c r="I85" s="317" t="str">
        <f t="shared" si="33"/>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32" t="str">
        <f t="shared" ref="R85" si="40">+IFERROR(K85+N85,"")</f>
        <v/>
      </c>
      <c r="S85" s="332" t="str">
        <f>IF(L85='11 FORMULAS'!$P$5,S84-(S84*R85),S84)</f>
        <v/>
      </c>
      <c r="T85" s="332" t="str">
        <f>IF(L85='11 FORMULAS'!$P$6,T84-(T84*R85),T84)</f>
        <v/>
      </c>
      <c r="U85" s="465"/>
      <c r="V85" s="468"/>
      <c r="X85" s="327"/>
      <c r="Y85" s="328"/>
      <c r="Z85" s="328"/>
    </row>
    <row r="86" spans="1:26" ht="29.45" customHeight="1" x14ac:dyDescent="0.25">
      <c r="A86" s="459"/>
      <c r="B86" s="462"/>
      <c r="C86" s="439"/>
      <c r="D86" s="442"/>
      <c r="E86" s="69">
        <v>3</v>
      </c>
      <c r="F86" s="230"/>
      <c r="G86" s="230"/>
      <c r="H86" s="230"/>
      <c r="I86" s="317" t="str">
        <f t="shared" si="33"/>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32" t="str">
        <f>+IFERROR(K86+N86,"")</f>
        <v/>
      </c>
      <c r="S86" s="332" t="str">
        <f>IF(L86='11 FORMULAS'!$P$5,S85-(S85*R86),S85)</f>
        <v/>
      </c>
      <c r="T86" s="332" t="str">
        <f>IF(L86='11 FORMULAS'!$P$6,T85-(T85*R86),T85)</f>
        <v/>
      </c>
      <c r="U86" s="465"/>
      <c r="V86" s="468"/>
      <c r="X86" s="327"/>
      <c r="Y86" s="328"/>
      <c r="Z86" s="328"/>
    </row>
    <row r="87" spans="1:26" ht="29.45" customHeight="1" thickBot="1" x14ac:dyDescent="0.3">
      <c r="A87" s="460"/>
      <c r="B87" s="463"/>
      <c r="C87" s="440"/>
      <c r="D87" s="443"/>
      <c r="E87" s="70">
        <v>4</v>
      </c>
      <c r="F87" s="231"/>
      <c r="G87" s="231"/>
      <c r="H87" s="231"/>
      <c r="I87" s="318" t="str">
        <f t="shared" si="33"/>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33" t="str">
        <f t="shared" ref="R87" si="41">+IFERROR(K87+N87,"")</f>
        <v/>
      </c>
      <c r="S87" s="333" t="str">
        <f>IF(L87='11 FORMULAS'!$P$5,S86-(S86*R87),S86)</f>
        <v/>
      </c>
      <c r="T87" s="333" t="str">
        <f>IF(L87='11 FORMULAS'!$P$6,T86-(T86*R87),T86)</f>
        <v/>
      </c>
      <c r="U87" s="466"/>
      <c r="V87" s="469"/>
    </row>
  </sheetData>
  <sheetProtection formatCells="0" formatColumns="0" formatRows="0" sort="0" autoFilter="0" pivotTables="0"/>
  <autoFilter ref="A7:W87" xr:uid="{00000000-0009-0000-0000-000004000000}"/>
  <dataConsolidate/>
  <mergeCells count="137">
    <mergeCell ref="U84:U87"/>
    <mergeCell ref="V84:V87"/>
    <mergeCell ref="B3:D3"/>
    <mergeCell ref="B4:D4"/>
    <mergeCell ref="U72:U75"/>
    <mergeCell ref="V72:V75"/>
    <mergeCell ref="U76:U79"/>
    <mergeCell ref="V76:V79"/>
    <mergeCell ref="U80:U83"/>
    <mergeCell ref="V80:V83"/>
    <mergeCell ref="U60:U63"/>
    <mergeCell ref="V60:V63"/>
    <mergeCell ref="U64:U67"/>
    <mergeCell ref="V64:V67"/>
    <mergeCell ref="U68:U71"/>
    <mergeCell ref="V68:V71"/>
    <mergeCell ref="U48:U51"/>
    <mergeCell ref="V48:V51"/>
    <mergeCell ref="U52:U55"/>
    <mergeCell ref="V52:V55"/>
    <mergeCell ref="U56:U59"/>
    <mergeCell ref="V56:V59"/>
    <mergeCell ref="U36:U39"/>
    <mergeCell ref="V36:V39"/>
    <mergeCell ref="U40:U43"/>
    <mergeCell ref="V40:V43"/>
    <mergeCell ref="U44:U47"/>
    <mergeCell ref="V44:V47"/>
    <mergeCell ref="U24:U27"/>
    <mergeCell ref="V24:V27"/>
    <mergeCell ref="U28:U31"/>
    <mergeCell ref="V28:V31"/>
    <mergeCell ref="U32:U35"/>
    <mergeCell ref="V32:V35"/>
    <mergeCell ref="X4:Z4"/>
    <mergeCell ref="U16:U19"/>
    <mergeCell ref="V16:V19"/>
    <mergeCell ref="U20:U23"/>
    <mergeCell ref="V20:V23"/>
    <mergeCell ref="U8:U11"/>
    <mergeCell ref="V8:V11"/>
    <mergeCell ref="U12:U15"/>
    <mergeCell ref="V12:V15"/>
    <mergeCell ref="A64:A67"/>
    <mergeCell ref="B64:B67"/>
    <mergeCell ref="C64:C67"/>
    <mergeCell ref="D64:D67"/>
    <mergeCell ref="A68:A71"/>
    <mergeCell ref="B68:B71"/>
    <mergeCell ref="C68:C71"/>
    <mergeCell ref="D68:D71"/>
    <mergeCell ref="A84:A87"/>
    <mergeCell ref="B84:B87"/>
    <mergeCell ref="C84:C87"/>
    <mergeCell ref="D84:D87"/>
    <mergeCell ref="A72:A75"/>
    <mergeCell ref="B72:B75"/>
    <mergeCell ref="C72:C75"/>
    <mergeCell ref="D72:D75"/>
    <mergeCell ref="A76:A79"/>
    <mergeCell ref="B76:B79"/>
    <mergeCell ref="C76:C79"/>
    <mergeCell ref="D76:D79"/>
    <mergeCell ref="A80:A83"/>
    <mergeCell ref="B80:B83"/>
    <mergeCell ref="C80:C83"/>
    <mergeCell ref="D80:D83"/>
    <mergeCell ref="D56:D59"/>
    <mergeCell ref="A60:A63"/>
    <mergeCell ref="B60:B63"/>
    <mergeCell ref="C60:C63"/>
    <mergeCell ref="D60:D63"/>
    <mergeCell ref="A56:A59"/>
    <mergeCell ref="B56:B59"/>
    <mergeCell ref="C56:C59"/>
    <mergeCell ref="A48:A51"/>
    <mergeCell ref="B48:B51"/>
    <mergeCell ref="C48:C51"/>
    <mergeCell ref="D48:D51"/>
    <mergeCell ref="A52:A55"/>
    <mergeCell ref="B52:B55"/>
    <mergeCell ref="C52:C55"/>
    <mergeCell ref="D52:D55"/>
    <mergeCell ref="A40:A43"/>
    <mergeCell ref="B40:B43"/>
    <mergeCell ref="C40:C43"/>
    <mergeCell ref="D40:D43"/>
    <mergeCell ref="A44:A47"/>
    <mergeCell ref="B44:B47"/>
    <mergeCell ref="C44:C47"/>
    <mergeCell ref="D44:D47"/>
    <mergeCell ref="A32:A35"/>
    <mergeCell ref="B32:B35"/>
    <mergeCell ref="C32:C35"/>
    <mergeCell ref="D32:D35"/>
    <mergeCell ref="A36:A39"/>
    <mergeCell ref="B36:B39"/>
    <mergeCell ref="C36:C39"/>
    <mergeCell ref="D36:D39"/>
    <mergeCell ref="A28:A31"/>
    <mergeCell ref="B28:B31"/>
    <mergeCell ref="C28:C31"/>
    <mergeCell ref="D28:D31"/>
    <mergeCell ref="A24:A27"/>
    <mergeCell ref="B24:B27"/>
    <mergeCell ref="C24:C27"/>
    <mergeCell ref="D24:D27"/>
    <mergeCell ref="A8:A11"/>
    <mergeCell ref="B8:B11"/>
    <mergeCell ref="A20:A23"/>
    <mergeCell ref="B20:B23"/>
    <mergeCell ref="C20:C23"/>
    <mergeCell ref="D20:D23"/>
    <mergeCell ref="A12:A15"/>
    <mergeCell ref="B12:B15"/>
    <mergeCell ref="C12:C15"/>
    <mergeCell ref="D12:D15"/>
    <mergeCell ref="A16:A19"/>
    <mergeCell ref="B16:B19"/>
    <mergeCell ref="C16:C19"/>
    <mergeCell ref="D16:D19"/>
    <mergeCell ref="C6:C7"/>
    <mergeCell ref="C8:C11"/>
    <mergeCell ref="D6:D7"/>
    <mergeCell ref="D8:D11"/>
    <mergeCell ref="R4:R6"/>
    <mergeCell ref="S4:S6"/>
    <mergeCell ref="T4:T6"/>
    <mergeCell ref="A1:A2"/>
    <mergeCell ref="B1:B2"/>
    <mergeCell ref="A6:A7"/>
    <mergeCell ref="B6:B7"/>
    <mergeCell ref="J5:Q5"/>
    <mergeCell ref="E6:E7"/>
    <mergeCell ref="J6:N6"/>
    <mergeCell ref="O6:Q6"/>
    <mergeCell ref="F6:H6"/>
  </mergeCells>
  <phoneticPr fontId="0" type="noConversion"/>
  <conditionalFormatting sqref="C8:D8 U8:V8 C12:D12 C16:D16 C20:D20 C24:D24 C28:D28 C32:D32 C36:D36 C40:D40 C44:D44 C48:D48 C52:D52 C56:D56 C60:D60 C64:D64 C68:D68 C72:D72 C76:D76 C80:D80 C84:D84">
    <cfRule type="cellIs" dxfId="159" priority="268" operator="between">
      <formula>$Y$10</formula>
      <formula>$Z$10</formula>
    </cfRule>
    <cfRule type="cellIs" dxfId="158" priority="267" operator="between">
      <formula>$Y$9</formula>
      <formula>$Z$9</formula>
    </cfRule>
    <cfRule type="cellIs" dxfId="157" priority="266" operator="between">
      <formula>$Y$8</formula>
      <formula>$Z$8</formula>
    </cfRule>
    <cfRule type="cellIs" dxfId="156" priority="265" operator="between">
      <formula>$Y$7</formula>
      <formula>$Z$7</formula>
    </cfRule>
    <cfRule type="cellIs" dxfId="155" priority="264" operator="between">
      <formula>$Y$6</formula>
      <formula>$Z$6</formula>
    </cfRule>
  </conditionalFormatting>
  <conditionalFormatting sqref="U12:V12">
    <cfRule type="cellIs" dxfId="154" priority="95" operator="between">
      <formula>$Y$10</formula>
      <formula>$Z$10</formula>
    </cfRule>
    <cfRule type="cellIs" dxfId="153" priority="94" operator="between">
      <formula>$Y$9</formula>
      <formula>$Z$9</formula>
    </cfRule>
    <cfRule type="cellIs" dxfId="152" priority="93" operator="between">
      <formula>$Y$8</formula>
      <formula>$Z$8</formula>
    </cfRule>
    <cfRule type="cellIs" dxfId="151" priority="92" operator="between">
      <formula>$Y$7</formula>
      <formula>$Z$7</formula>
    </cfRule>
    <cfRule type="cellIs" dxfId="150" priority="91" operator="between">
      <formula>$Y$6</formula>
      <formula>$Z$6</formula>
    </cfRule>
  </conditionalFormatting>
  <conditionalFormatting sqref="U16:V16">
    <cfRule type="cellIs" dxfId="149" priority="88" operator="between">
      <formula>$Y$8</formula>
      <formula>$Z$8</formula>
    </cfRule>
    <cfRule type="cellIs" dxfId="148" priority="90" operator="between">
      <formula>$Y$10</formula>
      <formula>$Z$10</formula>
    </cfRule>
    <cfRule type="cellIs" dxfId="147" priority="89" operator="between">
      <formula>$Y$9</formula>
      <formula>$Z$9</formula>
    </cfRule>
    <cfRule type="cellIs" dxfId="146" priority="87" operator="between">
      <formula>$Y$7</formula>
      <formula>$Z$7</formula>
    </cfRule>
    <cfRule type="cellIs" dxfId="145" priority="86" operator="between">
      <formula>$Y$6</formula>
      <formula>$Z$6</formula>
    </cfRule>
  </conditionalFormatting>
  <conditionalFormatting sqref="U20:V20">
    <cfRule type="cellIs" dxfId="144" priority="85" operator="between">
      <formula>$Y$10</formula>
      <formula>$Z$10</formula>
    </cfRule>
    <cfRule type="cellIs" dxfId="143" priority="84" operator="between">
      <formula>$Y$9</formula>
      <formula>$Z$9</formula>
    </cfRule>
    <cfRule type="cellIs" dxfId="142" priority="81" operator="between">
      <formula>$Y$6</formula>
      <formula>$Z$6</formula>
    </cfRule>
    <cfRule type="cellIs" dxfId="141" priority="83" operator="between">
      <formula>$Y$8</formula>
      <formula>$Z$8</formula>
    </cfRule>
    <cfRule type="cellIs" dxfId="140" priority="82" operator="between">
      <formula>$Y$7</formula>
      <formula>$Z$7</formula>
    </cfRule>
  </conditionalFormatting>
  <conditionalFormatting sqref="U24:V24">
    <cfRule type="cellIs" dxfId="139" priority="78" operator="between">
      <formula>$Y$8</formula>
      <formula>$Z$8</formula>
    </cfRule>
    <cfRule type="cellIs" dxfId="138" priority="77" operator="between">
      <formula>$Y$7</formula>
      <formula>$Z$7</formula>
    </cfRule>
    <cfRule type="cellIs" dxfId="137" priority="76" operator="between">
      <formula>$Y$6</formula>
      <formula>$Z$6</formula>
    </cfRule>
    <cfRule type="cellIs" dxfId="136" priority="80" operator="between">
      <formula>$Y$10</formula>
      <formula>$Z$10</formula>
    </cfRule>
    <cfRule type="cellIs" dxfId="135" priority="79" operator="between">
      <formula>$Y$9</formula>
      <formula>$Z$9</formula>
    </cfRule>
  </conditionalFormatting>
  <conditionalFormatting sqref="U28:V28">
    <cfRule type="cellIs" dxfId="134" priority="75" operator="between">
      <formula>$Y$10</formula>
      <formula>$Z$10</formula>
    </cfRule>
    <cfRule type="cellIs" dxfId="133" priority="74" operator="between">
      <formula>$Y$9</formula>
      <formula>$Z$9</formula>
    </cfRule>
    <cfRule type="cellIs" dxfId="132" priority="73" operator="between">
      <formula>$Y$8</formula>
      <formula>$Z$8</formula>
    </cfRule>
    <cfRule type="cellIs" dxfId="131" priority="72" operator="between">
      <formula>$Y$7</formula>
      <formula>$Z$7</formula>
    </cfRule>
    <cfRule type="cellIs" dxfId="130" priority="71" operator="between">
      <formula>$Y$6</formula>
      <formula>$Z$6</formula>
    </cfRule>
  </conditionalFormatting>
  <conditionalFormatting sqref="U32:V32">
    <cfRule type="cellIs" dxfId="129" priority="70" operator="between">
      <formula>$Y$10</formula>
      <formula>$Z$10</formula>
    </cfRule>
    <cfRule type="cellIs" dxfId="128" priority="69" operator="between">
      <formula>$Y$9</formula>
      <formula>$Z$9</formula>
    </cfRule>
    <cfRule type="cellIs" dxfId="127" priority="68" operator="between">
      <formula>$Y$8</formula>
      <formula>$Z$8</formula>
    </cfRule>
    <cfRule type="cellIs" dxfId="126" priority="67" operator="between">
      <formula>$Y$7</formula>
      <formula>$Z$7</formula>
    </cfRule>
    <cfRule type="cellIs" dxfId="125" priority="66" operator="between">
      <formula>$Y$6</formula>
      <formula>$Z$6</formula>
    </cfRule>
  </conditionalFormatting>
  <conditionalFormatting sqref="U36:V36">
    <cfRule type="cellIs" dxfId="124" priority="63" operator="between">
      <formula>$Y$8</formula>
      <formula>$Z$8</formula>
    </cfRule>
    <cfRule type="cellIs" dxfId="123" priority="65" operator="between">
      <formula>$Y$10</formula>
      <formula>$Z$10</formula>
    </cfRule>
    <cfRule type="cellIs" dxfId="122" priority="64" operator="between">
      <formula>$Y$9</formula>
      <formula>$Z$9</formula>
    </cfRule>
    <cfRule type="cellIs" dxfId="121" priority="62" operator="between">
      <formula>$Y$7</formula>
      <formula>$Z$7</formula>
    </cfRule>
    <cfRule type="cellIs" dxfId="120" priority="61" operator="between">
      <formula>$Y$6</formula>
      <formula>$Z$6</formula>
    </cfRule>
  </conditionalFormatting>
  <conditionalFormatting sqref="U40:V40">
    <cfRule type="cellIs" dxfId="119" priority="59" operator="between">
      <formula>$Y$9</formula>
      <formula>$Z$9</formula>
    </cfRule>
    <cfRule type="cellIs" dxfId="118" priority="58" operator="between">
      <formula>$Y$8</formula>
      <formula>$Z$8</formula>
    </cfRule>
    <cfRule type="cellIs" dxfId="117" priority="60" operator="between">
      <formula>$Y$10</formula>
      <formula>$Z$10</formula>
    </cfRule>
    <cfRule type="cellIs" dxfId="116" priority="56" operator="between">
      <formula>$Y$6</formula>
      <formula>$Z$6</formula>
    </cfRule>
    <cfRule type="cellIs" dxfId="115" priority="57" operator="between">
      <formula>$Y$7</formula>
      <formula>$Z$7</formula>
    </cfRule>
  </conditionalFormatting>
  <conditionalFormatting sqref="U44:V44">
    <cfRule type="cellIs" dxfId="114" priority="51" operator="between">
      <formula>$Y$6</formula>
      <formula>$Z$6</formula>
    </cfRule>
    <cfRule type="cellIs" dxfId="113" priority="52" operator="between">
      <formula>$Y$7</formula>
      <formula>$Z$7</formula>
    </cfRule>
    <cfRule type="cellIs" dxfId="112" priority="53" operator="between">
      <formula>$Y$8</formula>
      <formula>$Z$8</formula>
    </cfRule>
    <cfRule type="cellIs" dxfId="111" priority="54" operator="between">
      <formula>$Y$9</formula>
      <formula>$Z$9</formula>
    </cfRule>
    <cfRule type="cellIs" dxfId="110" priority="55" operator="between">
      <formula>$Y$10</formula>
      <formula>$Z$10</formula>
    </cfRule>
  </conditionalFormatting>
  <conditionalFormatting sqref="U48:V48">
    <cfRule type="cellIs" dxfId="109" priority="49" operator="between">
      <formula>$Y$9</formula>
      <formula>$Z$9</formula>
    </cfRule>
    <cfRule type="cellIs" dxfId="108" priority="50" operator="between">
      <formula>$Y$10</formula>
      <formula>$Z$10</formula>
    </cfRule>
    <cfRule type="cellIs" dxfId="107" priority="48" operator="between">
      <formula>$Y$8</formula>
      <formula>$Z$8</formula>
    </cfRule>
    <cfRule type="cellIs" dxfId="106" priority="47" operator="between">
      <formula>$Y$7</formula>
      <formula>$Z$7</formula>
    </cfRule>
    <cfRule type="cellIs" dxfId="105" priority="46" operator="between">
      <formula>$Y$6</formula>
      <formula>$Z$6</formula>
    </cfRule>
  </conditionalFormatting>
  <conditionalFormatting sqref="U52:V52">
    <cfRule type="cellIs" dxfId="104" priority="45" operator="between">
      <formula>$Y$10</formula>
      <formula>$Z$10</formula>
    </cfRule>
    <cfRule type="cellIs" dxfId="103" priority="44" operator="between">
      <formula>$Y$9</formula>
      <formula>$Z$9</formula>
    </cfRule>
    <cfRule type="cellIs" dxfId="102" priority="43" operator="between">
      <formula>$Y$8</formula>
      <formula>$Z$8</formula>
    </cfRule>
    <cfRule type="cellIs" dxfId="101" priority="42" operator="between">
      <formula>$Y$7</formula>
      <formula>$Z$7</formula>
    </cfRule>
    <cfRule type="cellIs" dxfId="100" priority="41" operator="between">
      <formula>$Y$6</formula>
      <formula>$Z$6</formula>
    </cfRule>
  </conditionalFormatting>
  <conditionalFormatting sqref="U56:V56">
    <cfRule type="cellIs" dxfId="99" priority="39" operator="between">
      <formula>$Y$9</formula>
      <formula>$Z$9</formula>
    </cfRule>
    <cfRule type="cellIs" dxfId="98" priority="40" operator="between">
      <formula>$Y$10</formula>
      <formula>$Z$10</formula>
    </cfRule>
    <cfRule type="cellIs" dxfId="97" priority="38" operator="between">
      <formula>$Y$8</formula>
      <formula>$Z$8</formula>
    </cfRule>
    <cfRule type="cellIs" dxfId="96" priority="37" operator="between">
      <formula>$Y$7</formula>
      <formula>$Z$7</formula>
    </cfRule>
    <cfRule type="cellIs" dxfId="95" priority="36" operator="between">
      <formula>$Y$6</formula>
      <formula>$Z$6</formula>
    </cfRule>
  </conditionalFormatting>
  <conditionalFormatting sqref="U60:V60">
    <cfRule type="cellIs" dxfId="94" priority="35" operator="between">
      <formula>$Y$10</formula>
      <formula>$Z$10</formula>
    </cfRule>
    <cfRule type="cellIs" dxfId="93" priority="34" operator="between">
      <formula>$Y$9</formula>
      <formula>$Z$9</formula>
    </cfRule>
    <cfRule type="cellIs" dxfId="92" priority="33" operator="between">
      <formula>$Y$8</formula>
      <formula>$Z$8</formula>
    </cfRule>
    <cfRule type="cellIs" dxfId="91" priority="32" operator="between">
      <formula>$Y$7</formula>
      <formula>$Z$7</formula>
    </cfRule>
    <cfRule type="cellIs" dxfId="90" priority="31" operator="between">
      <formula>$Y$6</formula>
      <formula>$Z$6</formula>
    </cfRule>
  </conditionalFormatting>
  <conditionalFormatting sqref="U64:V64">
    <cfRule type="cellIs" dxfId="89" priority="30" operator="between">
      <formula>$Y$10</formula>
      <formula>$Z$10</formula>
    </cfRule>
    <cfRule type="cellIs" dxfId="88" priority="29" operator="between">
      <formula>$Y$9</formula>
      <formula>$Z$9</formula>
    </cfRule>
    <cfRule type="cellIs" dxfId="87" priority="28" operator="between">
      <formula>$Y$8</formula>
      <formula>$Z$8</formula>
    </cfRule>
    <cfRule type="cellIs" dxfId="86" priority="27" operator="between">
      <formula>$Y$7</formula>
      <formula>$Z$7</formula>
    </cfRule>
    <cfRule type="cellIs" dxfId="85" priority="26" operator="between">
      <formula>$Y$6</formula>
      <formula>$Z$6</formula>
    </cfRule>
  </conditionalFormatting>
  <conditionalFormatting sqref="U68:V68">
    <cfRule type="cellIs" dxfId="84" priority="25" operator="between">
      <formula>$Y$10</formula>
      <formula>$Z$10</formula>
    </cfRule>
    <cfRule type="cellIs" dxfId="83" priority="24" operator="between">
      <formula>$Y$9</formula>
      <formula>$Z$9</formula>
    </cfRule>
    <cfRule type="cellIs" dxfId="82" priority="23" operator="between">
      <formula>$Y$8</formula>
      <formula>$Z$8</formula>
    </cfRule>
    <cfRule type="cellIs" dxfId="81" priority="22" operator="between">
      <formula>$Y$7</formula>
      <formula>$Z$7</formula>
    </cfRule>
    <cfRule type="cellIs" dxfId="80" priority="21" operator="between">
      <formula>$Y$6</formula>
      <formula>$Z$6</formula>
    </cfRule>
  </conditionalFormatting>
  <conditionalFormatting sqref="U72:V72">
    <cfRule type="cellIs" dxfId="79" priority="20" operator="between">
      <formula>$Y$10</formula>
      <formula>$Z$10</formula>
    </cfRule>
    <cfRule type="cellIs" dxfId="78" priority="19" operator="between">
      <formula>$Y$9</formula>
      <formula>$Z$9</formula>
    </cfRule>
    <cfRule type="cellIs" dxfId="77" priority="18" operator="between">
      <formula>$Y$8</formula>
      <formula>$Z$8</formula>
    </cfRule>
    <cfRule type="cellIs" dxfId="76" priority="17" operator="between">
      <formula>$Y$7</formula>
      <formula>$Z$7</formula>
    </cfRule>
    <cfRule type="cellIs" dxfId="75" priority="16" operator="between">
      <formula>$Y$6</formula>
      <formula>$Z$6</formula>
    </cfRule>
  </conditionalFormatting>
  <conditionalFormatting sqref="U76:V76">
    <cfRule type="cellIs" dxfId="74" priority="13" operator="between">
      <formula>$Y$8</formula>
      <formula>$Z$8</formula>
    </cfRule>
    <cfRule type="cellIs" dxfId="73" priority="15" operator="between">
      <formula>$Y$10</formula>
      <formula>$Z$10</formula>
    </cfRule>
    <cfRule type="cellIs" dxfId="72" priority="14" operator="between">
      <formula>$Y$9</formula>
      <formula>$Z$9</formula>
    </cfRule>
    <cfRule type="cellIs" dxfId="71" priority="12" operator="between">
      <formula>$Y$7</formula>
      <formula>$Z$7</formula>
    </cfRule>
    <cfRule type="cellIs" dxfId="70" priority="11" operator="between">
      <formula>$Y$6</formula>
      <formula>$Z$6</formula>
    </cfRule>
  </conditionalFormatting>
  <conditionalFormatting sqref="U80:V80">
    <cfRule type="cellIs" dxfId="69" priority="10" operator="between">
      <formula>$Y$10</formula>
      <formula>$Z$10</formula>
    </cfRule>
    <cfRule type="cellIs" dxfId="68" priority="9" operator="between">
      <formula>$Y$9</formula>
      <formula>$Z$9</formula>
    </cfRule>
    <cfRule type="cellIs" dxfId="67" priority="8" operator="between">
      <formula>$Y$8</formula>
      <formula>$Z$8</formula>
    </cfRule>
    <cfRule type="cellIs" dxfId="66" priority="7" operator="between">
      <formula>$Y$7</formula>
      <formula>$Z$7</formula>
    </cfRule>
    <cfRule type="cellIs" dxfId="65" priority="6" operator="between">
      <formula>$Y$6</formula>
      <formula>$Z$6</formula>
    </cfRule>
  </conditionalFormatting>
  <conditionalFormatting sqref="U84:V84">
    <cfRule type="cellIs" dxfId="64" priority="2" operator="between">
      <formula>$Y$7</formula>
      <formula>$Z$7</formula>
    </cfRule>
    <cfRule type="cellIs" dxfId="63" priority="3" operator="between">
      <formula>$Y$8</formula>
      <formula>$Z$8</formula>
    </cfRule>
    <cfRule type="cellIs" dxfId="62" priority="4" operator="between">
      <formula>$Y$9</formula>
      <formula>$Z$9</formula>
    </cfRule>
    <cfRule type="cellIs" dxfId="61" priority="5" operator="between">
      <formula>$Y$10</formula>
      <formula>$Z$10</formula>
    </cfRule>
    <cfRule type="cellIs" dxfId="60" priority="1" operator="between">
      <formula>$Y$6</formula>
      <formula>$Z$6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27"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J8:J87</xm:sqref>
        </x14:dataValidation>
        <x14:dataValidation type="list" allowBlank="1" showInputMessage="1" showErrorMessage="1" xr:uid="{00000000-0002-0000-0400-000001000000}">
          <x14:formula1>
            <xm:f>'11 FORMULAS'!$H$4:$H$6</xm:f>
          </x14:formula1>
          <xm:sqref>M8:M87</xm:sqref>
        </x14:dataValidation>
        <x14:dataValidation type="list" allowBlank="1" showInputMessage="1" showErrorMessage="1" xr:uid="{00000000-0002-0000-0400-000002000000}">
          <x14:formula1>
            <xm:f>'11 FORMULAS'!$K$4:$K$6</xm:f>
          </x14:formula1>
          <xm:sqref>O8:O87</xm:sqref>
        </x14:dataValidation>
        <x14:dataValidation type="list" allowBlank="1" showInputMessage="1" showErrorMessage="1" xr:uid="{00000000-0002-0000-0400-000003000000}">
          <x14:formula1>
            <xm:f>'11 FORMULAS'!$L$4:$L$6</xm:f>
          </x14:formula1>
          <xm:sqref>P8:P87</xm:sqref>
        </x14:dataValidation>
        <x14:dataValidation type="list" allowBlank="1" showInputMessage="1" showErrorMessage="1" xr:uid="{00000000-0002-0000-0400-000004000000}">
          <x14:formula1>
            <xm:f>'11 FORMULAS'!$M$4:$M$6</xm:f>
          </x14:formula1>
          <xm:sqref>Q8:Q87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5"/>
  <sheetViews>
    <sheetView showGridLines="0" zoomScale="85" zoomScaleNormal="85" workbookViewId="0">
      <pane xSplit="1" ySplit="8" topLeftCell="B19" activePane="bottomRight" state="frozen"/>
      <selection pane="topRight" activeCell="B1" sqref="B1"/>
      <selection pane="bottomLeft" activeCell="A7" sqref="A7"/>
      <selection pane="bottomRight" activeCell="B22" sqref="B22"/>
    </sheetView>
  </sheetViews>
  <sheetFormatPr baseColWidth="10" defaultColWidth="14.28515625" defaultRowHeight="12.75" x14ac:dyDescent="0.25"/>
  <cols>
    <col min="1" max="1" width="11.42578125" style="87" customWidth="1"/>
    <col min="2" max="2" width="30.42578125" style="92" customWidth="1"/>
    <col min="3" max="3" width="13.28515625" style="92" customWidth="1"/>
    <col min="4" max="4" width="13" style="92" customWidth="1"/>
    <col min="5" max="5" width="16.42578125" style="137" customWidth="1"/>
    <col min="6" max="6" width="10.140625" style="137" customWidth="1"/>
    <col min="7" max="7" width="15.42578125" style="92" customWidth="1"/>
    <col min="8" max="8" width="10.140625" style="92" bestFit="1" customWidth="1"/>
    <col min="9" max="9" width="7.42578125" style="92" customWidth="1"/>
    <col min="10" max="10" width="14" style="92" customWidth="1"/>
    <col min="11" max="15" width="12.42578125" style="92" customWidth="1"/>
    <col min="16" max="16" width="3.85546875" style="92" customWidth="1"/>
    <col min="17" max="17" width="4.85546875" style="87" customWidth="1"/>
    <col min="18" max="18" width="5.85546875" style="87" bestFit="1" customWidth="1"/>
    <col min="19" max="24" width="14" style="87" customWidth="1"/>
    <col min="25" max="29" width="11.42578125" style="87" customWidth="1"/>
    <col min="30" max="30" width="5.42578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26"/>
      <c r="B1" s="432" t="str">
        <f>+'2 CONTEXTO E IDENTIFICACIÓN'!C1</f>
        <v>MAPA DE RIESGOS</v>
      </c>
      <c r="C1" s="50" t="str">
        <f>+'2 CONTEXTO E IDENTIFICACIÓN'!D1</f>
        <v>CÓDIGO:</v>
      </c>
      <c r="D1" s="131">
        <f>+'2 CONTEXTO E IDENTIFICACIÓN'!E1</f>
        <v>0</v>
      </c>
      <c r="E1" s="132"/>
      <c r="F1" s="9"/>
      <c r="G1" s="239" t="str">
        <f>+'2 CONTEXTO E IDENTIFICACIÓN'!$G$4</f>
        <v>Elaboración o Actualización:</v>
      </c>
      <c r="H1" s="260" t="str">
        <f>+IF('2 CONTEXTO E IDENTIFICACIÓN'!$H$4="","",'2 CONTEXTO E IDENTIFICACIÓN'!$H$4)</f>
        <v/>
      </c>
      <c r="I1" s="20"/>
      <c r="J1" s="20"/>
      <c r="AF1" s="76"/>
      <c r="AG1" s="76"/>
      <c r="AH1" s="76"/>
      <c r="AI1" s="76"/>
      <c r="AJ1" s="76"/>
    </row>
    <row r="2" spans="1:38" s="75" customFormat="1" ht="36" customHeight="1" x14ac:dyDescent="0.2">
      <c r="A2" s="426"/>
      <c r="B2" s="432"/>
      <c r="C2" s="50" t="str">
        <f>+'2 CONTEXTO E IDENTIFICACIÓN'!D2</f>
        <v>VERSIÓN:</v>
      </c>
      <c r="D2" s="131">
        <f>+'2 CONTEXTO E IDENTIFICACIÓN'!E2</f>
        <v>0</v>
      </c>
      <c r="E2" s="132"/>
      <c r="G2" s="242" t="str">
        <f>+'2 CONTEXTO E IDENTIFICACIÓN'!$E$5</f>
        <v>Vigencia del:</v>
      </c>
      <c r="H2" s="240" t="str">
        <f>+IF('2 CONTEXTO E IDENTIFICACIÓN'!$F$5="","",'2 CONTEXTO E IDENTIFICACIÓN'!$F$5)</f>
        <v/>
      </c>
      <c r="I2" s="241" t="s">
        <v>111</v>
      </c>
      <c r="J2" s="238" t="str">
        <f>+IF('2 CONTEXTO E IDENTIFICACIÓN'!$H$5="","",'2 CONTEXTO E IDENTIFICACIÓN'!$H$5)</f>
        <v/>
      </c>
      <c r="K2" s="78"/>
      <c r="L2" s="78"/>
      <c r="M2" s="78"/>
      <c r="N2" s="78"/>
      <c r="O2" s="78"/>
      <c r="P2" s="77"/>
      <c r="AF2" s="76"/>
      <c r="AG2" s="76"/>
      <c r="AH2" s="76"/>
      <c r="AI2" s="76"/>
      <c r="AJ2" s="76"/>
    </row>
    <row r="3" spans="1:38" s="75" customFormat="1" x14ac:dyDescent="0.2">
      <c r="A3" s="79"/>
      <c r="B3" s="77"/>
      <c r="C3" s="243"/>
      <c r="D3" s="243"/>
      <c r="E3" s="132"/>
      <c r="F3" s="263"/>
      <c r="G3" s="263"/>
      <c r="H3" s="264"/>
      <c r="I3" s="265"/>
      <c r="J3" s="236"/>
      <c r="K3" s="78"/>
      <c r="L3" s="78"/>
      <c r="M3" s="78"/>
      <c r="N3" s="78"/>
      <c r="O3" s="78"/>
      <c r="P3" s="77"/>
      <c r="AF3" s="76"/>
      <c r="AG3" s="76"/>
      <c r="AH3" s="76"/>
      <c r="AI3" s="76"/>
      <c r="AJ3" s="76"/>
    </row>
    <row r="4" spans="1:38" s="75" customFormat="1" ht="15" x14ac:dyDescent="0.2">
      <c r="A4" s="19" t="s">
        <v>155</v>
      </c>
      <c r="B4" s="416" t="str">
        <f>+IF('2 CONTEXTO E IDENTIFICACIÓN'!$C$4="","",'2 CONTEXTO E IDENTIFICACIÓN'!$C$4)</f>
        <v/>
      </c>
      <c r="C4" s="416"/>
      <c r="D4" s="416"/>
      <c r="E4" s="73"/>
      <c r="F4" s="133"/>
      <c r="AF4" s="76"/>
      <c r="AG4" s="76"/>
      <c r="AH4" s="76"/>
      <c r="AI4" s="76"/>
      <c r="AJ4" s="76"/>
    </row>
    <row r="5" spans="1:38" s="75" customFormat="1" ht="30.75" thickBot="1" x14ac:dyDescent="0.25">
      <c r="A5" s="19" t="s">
        <v>153</v>
      </c>
      <c r="B5" s="416" t="str">
        <f>+IF('2 CONTEXTO E IDENTIFICACIÓN'!$E$4="","",'2 CONTEXTO E IDENTIFICACIÓN'!$E$4)</f>
        <v/>
      </c>
      <c r="C5" s="417"/>
      <c r="D5" s="417"/>
      <c r="E5" s="73"/>
      <c r="F5" s="133"/>
      <c r="AF5" s="76"/>
      <c r="AG5" s="76"/>
      <c r="AH5" s="76"/>
      <c r="AI5" s="76"/>
      <c r="AJ5" s="76"/>
    </row>
    <row r="6" spans="1:38" s="75" customFormat="1" ht="13.5" thickBot="1" x14ac:dyDescent="0.25">
      <c r="D6" s="77"/>
      <c r="E6" s="52"/>
      <c r="F6" s="133"/>
      <c r="I6" s="433" t="s">
        <v>23</v>
      </c>
      <c r="J6" s="434"/>
      <c r="K6" s="434"/>
      <c r="L6" s="434"/>
      <c r="M6" s="434"/>
      <c r="N6" s="434"/>
      <c r="O6" s="435"/>
      <c r="R6" s="80"/>
      <c r="S6" s="81"/>
      <c r="T6" s="424" t="s">
        <v>87</v>
      </c>
      <c r="U6" s="424"/>
      <c r="V6" s="424"/>
      <c r="W6" s="424"/>
      <c r="X6" s="425"/>
      <c r="AF6" s="76"/>
      <c r="AG6" s="76"/>
      <c r="AH6" s="76"/>
      <c r="AI6" s="76"/>
      <c r="AJ6" s="76"/>
    </row>
    <row r="7" spans="1:38" x14ac:dyDescent="0.25">
      <c r="A7" s="134"/>
      <c r="B7" s="134"/>
      <c r="C7" s="84"/>
      <c r="D7" s="134"/>
      <c r="E7" s="427" t="s">
        <v>118</v>
      </c>
      <c r="F7" s="427"/>
      <c r="G7" s="427"/>
      <c r="H7" s="84"/>
      <c r="I7" s="85"/>
      <c r="J7" s="86"/>
      <c r="K7" s="424" t="s">
        <v>87</v>
      </c>
      <c r="L7" s="424"/>
      <c r="M7" s="424"/>
      <c r="N7" s="424"/>
      <c r="O7" s="425"/>
      <c r="P7" s="84"/>
      <c r="R7" s="88"/>
      <c r="T7" s="89">
        <v>0.2</v>
      </c>
      <c r="U7" s="89">
        <v>0.4</v>
      </c>
      <c r="V7" s="89">
        <v>0.6</v>
      </c>
      <c r="W7" s="89">
        <v>0.8</v>
      </c>
      <c r="X7" s="90">
        <v>1</v>
      </c>
      <c r="Y7" s="91"/>
      <c r="Z7" s="91"/>
      <c r="AA7" s="91"/>
      <c r="AB7" s="91"/>
      <c r="AC7" s="91"/>
      <c r="AD7" s="91"/>
      <c r="AE7" s="91"/>
    </row>
    <row r="8" spans="1:38" ht="39.950000000000003" customHeight="1" x14ac:dyDescent="0.2">
      <c r="A8" s="95" t="s">
        <v>193</v>
      </c>
      <c r="B8" s="95" t="s">
        <v>1</v>
      </c>
      <c r="C8" s="95" t="s">
        <v>9</v>
      </c>
      <c r="D8" s="95" t="s">
        <v>9</v>
      </c>
      <c r="E8" s="95" t="s">
        <v>54</v>
      </c>
      <c r="F8" s="95" t="s">
        <v>87</v>
      </c>
      <c r="G8" s="95" t="s">
        <v>201</v>
      </c>
      <c r="H8" s="84"/>
      <c r="I8" s="88"/>
      <c r="J8" s="97"/>
      <c r="K8" s="98" t="s">
        <v>65</v>
      </c>
      <c r="L8" s="98" t="s">
        <v>7</v>
      </c>
      <c r="M8" s="98" t="s">
        <v>5</v>
      </c>
      <c r="N8" s="98" t="s">
        <v>6</v>
      </c>
      <c r="O8" s="99" t="s">
        <v>73</v>
      </c>
      <c r="P8" s="84"/>
      <c r="R8" s="88"/>
      <c r="S8" s="100"/>
      <c r="T8" s="101" t="s">
        <v>65</v>
      </c>
      <c r="U8" s="101" t="s">
        <v>7</v>
      </c>
      <c r="V8" s="101" t="s">
        <v>5</v>
      </c>
      <c r="W8" s="101" t="s">
        <v>6</v>
      </c>
      <c r="X8" s="102" t="s">
        <v>73</v>
      </c>
      <c r="AA8" s="91"/>
      <c r="AB8" s="91"/>
      <c r="AC8" s="103"/>
      <c r="AD8" s="103"/>
      <c r="AE8" s="103"/>
      <c r="AF8" s="103"/>
      <c r="AG8" s="103"/>
      <c r="AH8" s="103"/>
      <c r="AI8" s="103"/>
      <c r="AJ8" s="103"/>
      <c r="AK8" s="103"/>
      <c r="AL8" s="103"/>
    </row>
    <row r="9" spans="1:38" ht="30.95"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35">
        <f>+'5 VALORACIÓN DEL CONTROL'!S11</f>
        <v>0.11759999999999998</v>
      </c>
      <c r="D9" s="106">
        <f>+'5 VALORACIÓN DEL CONTROL'!T11</f>
        <v>0.6</v>
      </c>
      <c r="E9" s="136" t="str">
        <f>+IF(C9=0,"",IF(C9&lt;=$R$13,$S$13,IF(C9&lt;=$R$12,$S$12,IF(C9&lt;=$R$11,$S$11,IF(C9&lt;=$R$10,$S$10,IF(C9&lt;=$R$9,$S$9,""))))))</f>
        <v>Muy Baja</v>
      </c>
      <c r="F9" s="136" t="str">
        <f>+IF(D9=0,"",IF(D9&lt;=$T$7,$T$8,IF(D9&lt;=$U$7,$U$8,IF(D9&lt;=$V$7,$V$8,IF(D9&lt;=$W$7,$W$8,IF(D9&lt;=$X$7,$X$8,""))))))</f>
        <v>Moderado</v>
      </c>
      <c r="G9" s="105"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107"/>
      <c r="I9" s="430" t="s">
        <v>54</v>
      </c>
      <c r="J9" s="98" t="s">
        <v>62</v>
      </c>
      <c r="K9" s="108"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108"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108"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8"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109"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7"/>
      <c r="Q9" s="470" t="s">
        <v>54</v>
      </c>
      <c r="R9" s="110">
        <v>1</v>
      </c>
      <c r="S9" s="101" t="s">
        <v>62</v>
      </c>
      <c r="T9" s="108" t="s">
        <v>85</v>
      </c>
      <c r="U9" s="108" t="s">
        <v>85</v>
      </c>
      <c r="V9" s="108" t="s">
        <v>85</v>
      </c>
      <c r="W9" s="108" t="s">
        <v>85</v>
      </c>
      <c r="X9" s="109" t="s">
        <v>84</v>
      </c>
      <c r="AA9" s="91"/>
      <c r="AB9" s="91"/>
      <c r="AC9" s="103"/>
      <c r="AD9" s="103"/>
      <c r="AE9" s="103"/>
      <c r="AF9" s="111"/>
      <c r="AG9" s="111"/>
      <c r="AH9" s="111"/>
      <c r="AI9" s="111"/>
      <c r="AJ9" s="111"/>
      <c r="AK9" s="103"/>
      <c r="AL9" s="103"/>
    </row>
    <row r="10" spans="1:38" ht="30.95"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35">
        <f>+'5 VALORACIÓN DEL CONTROL'!S15</f>
        <v>0.48</v>
      </c>
      <c r="D10" s="106">
        <f>+'5 VALORACIÓN DEL CONTROL'!T15</f>
        <v>0.8</v>
      </c>
      <c r="E10" s="136" t="str">
        <f t="shared" ref="E10:E28" si="0">+IF(C10=0,"",IF(C10&lt;=$R$13,$S$13,IF(C10&lt;=$R$12,$S$12,IF(C10&lt;=$R$11,$S$11,IF(C10&lt;=$R$10,$S$10,IF(C10&lt;=$R$9,$S$9,""))))))</f>
        <v>Media</v>
      </c>
      <c r="F10" s="136" t="str">
        <f t="shared" ref="F10:F28" si="1">+IF(D10=0,"",IF(D10&lt;=$T$7,$T$8,IF(D10&lt;=$U$7,$U$8,IF(D10&lt;=$V$7,$V$8,IF(D10&lt;=$W$7,$W$8,IF(D10&lt;=$X$7,$X$8,""))))))</f>
        <v>Mayor</v>
      </c>
      <c r="G10" s="105"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Alto</v>
      </c>
      <c r="H10" s="107"/>
      <c r="I10" s="430"/>
      <c r="J10" s="98" t="s">
        <v>61</v>
      </c>
      <c r="K10" s="11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1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8"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8"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9"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7"/>
      <c r="Q10" s="470"/>
      <c r="R10" s="110">
        <v>0.8</v>
      </c>
      <c r="S10" s="101" t="s">
        <v>61</v>
      </c>
      <c r="T10" s="112" t="s">
        <v>5</v>
      </c>
      <c r="U10" s="112" t="s">
        <v>5</v>
      </c>
      <c r="V10" s="108" t="s">
        <v>85</v>
      </c>
      <c r="W10" s="108" t="s">
        <v>85</v>
      </c>
      <c r="X10" s="109" t="s">
        <v>84</v>
      </c>
      <c r="AA10" s="91"/>
      <c r="AB10" s="91"/>
      <c r="AC10" s="103"/>
      <c r="AD10" s="113"/>
      <c r="AE10" s="114"/>
      <c r="AF10" s="111"/>
      <c r="AG10" s="111"/>
      <c r="AH10" s="111"/>
      <c r="AI10" s="111"/>
      <c r="AJ10" s="111"/>
      <c r="AK10" s="103"/>
      <c r="AL10" s="103"/>
    </row>
    <row r="11" spans="1:38" ht="30.95" customHeight="1" x14ac:dyDescent="0.2">
      <c r="A11" s="104" t="str">
        <f>'2 CONTEXTO E IDENTIFICACIÓN'!A11</f>
        <v>R3</v>
      </c>
      <c r="B11" s="105" t="str">
        <f>+'2 CONTEXTO E IDENTIFICACIÓN'!F11</f>
        <v>Posibilidad de pérdida económica por incumplimiento del objeto contractual  debido a la inadecuada supervisión</v>
      </c>
      <c r="C11" s="135">
        <f>+'5 VALORACIÓN DEL CONTROL'!S19</f>
        <v>0.48</v>
      </c>
      <c r="D11" s="106">
        <f>+'5 VALORACIÓN DEL CONTROL'!T19</f>
        <v>0.8</v>
      </c>
      <c r="E11" s="136" t="str">
        <f t="shared" si="0"/>
        <v>Media</v>
      </c>
      <c r="F11" s="136" t="str">
        <f t="shared" si="1"/>
        <v>Mayor</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Alto</v>
      </c>
      <c r="H11" s="107"/>
      <c r="I11" s="430"/>
      <c r="J11" s="98" t="s">
        <v>59</v>
      </c>
      <c r="K11" s="11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1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1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8"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R2 R3                 </v>
      </c>
      <c r="O11" s="109"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7"/>
      <c r="Q11" s="470"/>
      <c r="R11" s="110">
        <v>0.6</v>
      </c>
      <c r="S11" s="101" t="s">
        <v>59</v>
      </c>
      <c r="T11" s="112" t="s">
        <v>5</v>
      </c>
      <c r="U11" s="112" t="s">
        <v>5</v>
      </c>
      <c r="V11" s="112" t="s">
        <v>5</v>
      </c>
      <c r="W11" s="108" t="s">
        <v>85</v>
      </c>
      <c r="X11" s="109" t="s">
        <v>84</v>
      </c>
      <c r="AA11" s="91"/>
      <c r="AB11" s="91"/>
      <c r="AC11" s="103"/>
      <c r="AD11" s="113"/>
      <c r="AE11" s="114"/>
      <c r="AF11" s="111"/>
      <c r="AG11" s="111"/>
      <c r="AH11" s="111"/>
      <c r="AI11" s="111"/>
      <c r="AJ11" s="115"/>
      <c r="AK11" s="103"/>
      <c r="AL11" s="103"/>
    </row>
    <row r="12" spans="1:38" ht="30.95" customHeight="1"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35">
        <f>+'5 VALORACIÓN DEL CONTROL'!S23</f>
        <v>0.28799999999999998</v>
      </c>
      <c r="D12" s="106">
        <f>+'5 VALORACIÓN DEL CONTROL'!T23</f>
        <v>0.8</v>
      </c>
      <c r="E12" s="136" t="str">
        <f t="shared" si="0"/>
        <v>Baja</v>
      </c>
      <c r="F12" s="136" t="str">
        <f t="shared" si="1"/>
        <v>Mayor</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Alto</v>
      </c>
      <c r="H12" s="107"/>
      <c r="I12" s="430"/>
      <c r="J12" s="98" t="s">
        <v>57</v>
      </c>
      <c r="K12" s="116"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R11         </v>
      </c>
      <c r="L12" s="11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11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108"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R4   R7  R9   R12 R13       </v>
      </c>
      <c r="O12" s="109"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R6  R8  R10          </v>
      </c>
      <c r="P12" s="107"/>
      <c r="Q12" s="470"/>
      <c r="R12" s="110">
        <v>0.4</v>
      </c>
      <c r="S12" s="101" t="s">
        <v>57</v>
      </c>
      <c r="T12" s="116" t="s">
        <v>86</v>
      </c>
      <c r="U12" s="112" t="s">
        <v>5</v>
      </c>
      <c r="V12" s="112" t="s">
        <v>5</v>
      </c>
      <c r="W12" s="108" t="s">
        <v>85</v>
      </c>
      <c r="X12" s="109" t="s">
        <v>84</v>
      </c>
      <c r="AA12" s="91"/>
      <c r="AB12" s="91"/>
      <c r="AC12" s="103"/>
      <c r="AD12" s="113"/>
      <c r="AE12" s="114"/>
      <c r="AF12" s="111"/>
      <c r="AG12" s="111"/>
      <c r="AH12" s="111"/>
      <c r="AI12" s="115"/>
      <c r="AJ12" s="111"/>
      <c r="AK12" s="103"/>
      <c r="AL12" s="103"/>
    </row>
    <row r="13" spans="1:38" ht="30.95" customHeight="1"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35">
        <f>+'5 VALORACIÓN DEL CONTROL'!S27</f>
        <v>0.14399999999999999</v>
      </c>
      <c r="D13" s="106">
        <f>+'5 VALORACIÓN DEL CONTROL'!T27</f>
        <v>0.8</v>
      </c>
      <c r="E13" s="136" t="str">
        <f t="shared" si="0"/>
        <v>Muy Baja</v>
      </c>
      <c r="F13" s="136" t="str">
        <f t="shared" si="1"/>
        <v>Mayor</v>
      </c>
      <c r="G13" s="105" t="str">
        <f t="shared" si="2"/>
        <v>Alto</v>
      </c>
      <c r="H13" s="107"/>
      <c r="I13" s="431"/>
      <c r="J13" s="117" t="s">
        <v>55</v>
      </c>
      <c r="K13" s="118"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8"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9"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R1                   </v>
      </c>
      <c r="N13" s="120"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R5               </v>
      </c>
      <c r="O13" s="121"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7"/>
      <c r="Q13" s="470"/>
      <c r="R13" s="122">
        <v>0.2</v>
      </c>
      <c r="S13" s="123" t="s">
        <v>55</v>
      </c>
      <c r="T13" s="118" t="s">
        <v>86</v>
      </c>
      <c r="U13" s="118" t="s">
        <v>86</v>
      </c>
      <c r="V13" s="119" t="s">
        <v>5</v>
      </c>
      <c r="W13" s="120" t="s">
        <v>85</v>
      </c>
      <c r="X13" s="121" t="s">
        <v>84</v>
      </c>
      <c r="AA13" s="91"/>
      <c r="AB13" s="91"/>
      <c r="AC13" s="103"/>
      <c r="AD13" s="113"/>
      <c r="AE13" s="114"/>
      <c r="AF13" s="111"/>
      <c r="AG13" s="111"/>
      <c r="AH13" s="111"/>
      <c r="AI13" s="124"/>
      <c r="AJ13" s="111"/>
      <c r="AK13" s="103"/>
      <c r="AL13" s="103"/>
    </row>
    <row r="14" spans="1:38" ht="30.95"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35">
        <f>+'5 VALORACIÓN DEL CONTROL'!S31</f>
        <v>0.216</v>
      </c>
      <c r="D14" s="106">
        <f>+'5 VALORACIÓN DEL CONTROL'!T31</f>
        <v>1</v>
      </c>
      <c r="E14" s="136" t="str">
        <f t="shared" si="0"/>
        <v>Baja</v>
      </c>
      <c r="F14" s="136" t="str">
        <f t="shared" si="1"/>
        <v>Catastrófico</v>
      </c>
      <c r="G14" s="105" t="str">
        <f t="shared" si="2"/>
        <v>Extremo</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0.95" customHeight="1"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35">
        <f>+'5 VALORACIÓN DEL CONTROL'!S35</f>
        <v>0.36</v>
      </c>
      <c r="D15" s="106">
        <f>+'5 VALORACIÓN DEL CONTROL'!T35</f>
        <v>0.8</v>
      </c>
      <c r="E15" s="136" t="str">
        <f t="shared" si="0"/>
        <v>Baja</v>
      </c>
      <c r="F15" s="136" t="str">
        <f t="shared" si="1"/>
        <v>Mayor</v>
      </c>
      <c r="G15" s="105" t="str">
        <f t="shared" si="2"/>
        <v>Alto</v>
      </c>
      <c r="H15" s="107"/>
      <c r="I15" s="107"/>
      <c r="J15" s="107"/>
      <c r="K15" s="107"/>
      <c r="L15" s="107"/>
      <c r="M15" s="107"/>
      <c r="N15" s="107"/>
      <c r="O15" s="107"/>
      <c r="P15" s="107"/>
      <c r="T15" s="95" t="s">
        <v>88</v>
      </c>
      <c r="V15" s="91"/>
      <c r="W15" s="91"/>
      <c r="X15" s="91"/>
      <c r="Y15" s="91"/>
      <c r="Z15" s="91"/>
      <c r="AA15" s="91"/>
      <c r="AB15" s="91"/>
      <c r="AC15" s="103"/>
      <c r="AD15" s="113"/>
      <c r="AE15" s="103"/>
      <c r="AF15" s="114"/>
      <c r="AG15" s="114"/>
      <c r="AH15" s="114"/>
      <c r="AI15" s="114"/>
      <c r="AJ15" s="114"/>
      <c r="AK15" s="103"/>
      <c r="AL15" s="103"/>
    </row>
    <row r="16" spans="1:38" ht="30.95"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35">
        <f>+'5 VALORACIÓN DEL CONTROL'!S39</f>
        <v>0.36</v>
      </c>
      <c r="D16" s="106">
        <f>+'5 VALORACIÓN DEL CONTROL'!T39</f>
        <v>1</v>
      </c>
      <c r="E16" s="136" t="str">
        <f t="shared" si="0"/>
        <v>Baja</v>
      </c>
      <c r="F16" s="136" t="str">
        <f t="shared" si="1"/>
        <v>Catastrófico</v>
      </c>
      <c r="G16" s="105" t="str">
        <f t="shared" si="2"/>
        <v>Extremo</v>
      </c>
      <c r="H16" s="107"/>
      <c r="I16" s="107"/>
      <c r="J16" s="107"/>
      <c r="K16" s="107"/>
      <c r="L16" s="107"/>
      <c r="M16" s="107"/>
      <c r="N16" s="107"/>
      <c r="O16" s="107"/>
      <c r="P16" s="107"/>
      <c r="T16" s="125" t="s">
        <v>84</v>
      </c>
      <c r="V16" s="91"/>
      <c r="W16" s="91"/>
      <c r="X16" s="91"/>
      <c r="Y16" s="91"/>
      <c r="Z16" s="91"/>
      <c r="AA16" s="91"/>
      <c r="AB16" s="91"/>
      <c r="AC16" s="103"/>
      <c r="AD16" s="103"/>
      <c r="AE16" s="103"/>
      <c r="AF16" s="111"/>
      <c r="AG16" s="111"/>
      <c r="AH16" s="111"/>
      <c r="AI16" s="111"/>
      <c r="AJ16" s="111"/>
      <c r="AK16" s="103"/>
      <c r="AL16" s="103"/>
    </row>
    <row r="17" spans="1:38" ht="30.95"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35">
        <f>+'5 VALORACIÓN DEL CONTROL'!S43</f>
        <v>0.24</v>
      </c>
      <c r="D17" s="106">
        <f>+'5 VALORACIÓN DEL CONTROL'!T43</f>
        <v>0.8</v>
      </c>
      <c r="E17" s="136" t="str">
        <f t="shared" si="0"/>
        <v>Baja</v>
      </c>
      <c r="F17" s="136" t="str">
        <f t="shared" si="1"/>
        <v>Mayor</v>
      </c>
      <c r="G17" s="105" t="str">
        <f t="shared" si="2"/>
        <v>Alto</v>
      </c>
      <c r="H17" s="107"/>
      <c r="I17" s="107"/>
      <c r="J17" s="107"/>
      <c r="K17" s="107"/>
      <c r="L17" s="107"/>
      <c r="M17" s="107"/>
      <c r="N17" s="107"/>
      <c r="O17" s="107"/>
      <c r="P17" s="107"/>
      <c r="T17" s="108" t="s">
        <v>85</v>
      </c>
      <c r="U17" s="91"/>
      <c r="V17" s="91"/>
      <c r="W17" s="91"/>
      <c r="X17" s="91"/>
      <c r="Y17" s="91"/>
      <c r="Z17" s="91"/>
      <c r="AA17" s="91"/>
      <c r="AB17" s="91"/>
      <c r="AC17" s="103"/>
      <c r="AD17" s="103"/>
      <c r="AE17" s="103"/>
      <c r="AF17" s="111"/>
      <c r="AG17" s="111"/>
      <c r="AH17" s="111"/>
      <c r="AI17" s="111"/>
      <c r="AJ17" s="111"/>
      <c r="AK17" s="103"/>
      <c r="AL17" s="103"/>
    </row>
    <row r="18" spans="1:38" ht="30.95" customHeight="1"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35">
        <f>+'5 VALORACIÓN DEL CONTROL'!S47</f>
        <v>0.24</v>
      </c>
      <c r="D18" s="106">
        <f>+'5 VALORACIÓN DEL CONTROL'!T47</f>
        <v>1</v>
      </c>
      <c r="E18" s="136" t="str">
        <f t="shared" si="0"/>
        <v>Baja</v>
      </c>
      <c r="F18" s="136" t="str">
        <f t="shared" si="1"/>
        <v>Catastrófico</v>
      </c>
      <c r="G18" s="105" t="str">
        <f t="shared" si="2"/>
        <v>Extremo</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0.95" customHeight="1"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35">
        <f>+'5 VALORACIÓN DEL CONTROL'!S51</f>
        <v>0.24</v>
      </c>
      <c r="D19" s="106">
        <f>+'5 VALORACIÓN DEL CONTROL'!T51</f>
        <v>0.2</v>
      </c>
      <c r="E19" s="136" t="str">
        <f t="shared" si="0"/>
        <v>Baja</v>
      </c>
      <c r="F19" s="136" t="str">
        <f t="shared" si="1"/>
        <v>Leve</v>
      </c>
      <c r="G19" s="105" t="str">
        <f t="shared" si="2"/>
        <v>Bajo</v>
      </c>
      <c r="H19" s="107"/>
      <c r="I19" s="107"/>
      <c r="J19" s="107"/>
      <c r="K19" s="107"/>
      <c r="L19" s="107"/>
      <c r="M19" s="107"/>
      <c r="N19" s="107"/>
      <c r="O19" s="107"/>
      <c r="P19" s="107"/>
      <c r="S19" s="126"/>
      <c r="T19" s="116" t="s">
        <v>86</v>
      </c>
      <c r="AA19" s="126"/>
      <c r="AB19" s="126"/>
      <c r="AC19" s="103"/>
      <c r="AD19" s="103"/>
      <c r="AE19" s="103"/>
      <c r="AF19" s="111"/>
      <c r="AG19" s="111"/>
      <c r="AH19" s="111"/>
      <c r="AI19" s="111"/>
      <c r="AJ19" s="111"/>
      <c r="AK19" s="103"/>
      <c r="AL19" s="103"/>
    </row>
    <row r="20" spans="1:38" ht="30.95"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35">
        <f>+'5 VALORACIÓN DEL CONTROL'!S55</f>
        <v>0.36</v>
      </c>
      <c r="D20" s="106">
        <f>+'5 VALORACIÓN DEL CONTROL'!T55</f>
        <v>0.8</v>
      </c>
      <c r="E20" s="136" t="str">
        <f t="shared" si="0"/>
        <v>Baja</v>
      </c>
      <c r="F20" s="136" t="str">
        <f t="shared" si="1"/>
        <v>Mayor</v>
      </c>
      <c r="G20" s="105" t="str">
        <f t="shared" si="2"/>
        <v>Alto</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0.95" customHeight="1"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35">
        <f>+'5 VALORACIÓN DEL CONTROL'!S59</f>
        <v>0.36</v>
      </c>
      <c r="D21" s="106">
        <f>+'5 VALORACIÓN DEL CONTROL'!T59</f>
        <v>0.8</v>
      </c>
      <c r="E21" s="136" t="str">
        <f t="shared" si="0"/>
        <v>Baja</v>
      </c>
      <c r="F21" s="136" t="str">
        <f t="shared" si="1"/>
        <v>Mayor</v>
      </c>
      <c r="G21" s="105" t="str">
        <f t="shared" si="2"/>
        <v>Alto</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0.95" customHeight="1" x14ac:dyDescent="0.2">
      <c r="A22" s="104" t="str">
        <f>'2 CONTEXTO E IDENTIFICACIÓN'!A22</f>
        <v>R14</v>
      </c>
      <c r="B22" s="105" t="str">
        <f>+'2 CONTEXTO E IDENTIFICACIÓN'!F22</f>
        <v xml:space="preserve">  </v>
      </c>
      <c r="C22" s="135" t="str">
        <f>+'5 VALORACIÓN DEL CONTROL'!S63</f>
        <v/>
      </c>
      <c r="D22" s="106" t="str">
        <f>+'5 VALORACIÓN DEL CONTROL'!T63</f>
        <v/>
      </c>
      <c r="E22" s="136" t="str">
        <f t="shared" si="0"/>
        <v/>
      </c>
      <c r="F22" s="136" t="str">
        <f t="shared" si="1"/>
        <v/>
      </c>
      <c r="G22" s="105" t="str">
        <f t="shared" si="2"/>
        <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0.95" customHeight="1" x14ac:dyDescent="0.2">
      <c r="A23" s="104" t="str">
        <f>'2 CONTEXTO E IDENTIFICACIÓN'!A23</f>
        <v>R15</v>
      </c>
      <c r="B23" s="105" t="str">
        <f>+'2 CONTEXTO E IDENTIFICACIÓN'!F23</f>
        <v xml:space="preserve">  </v>
      </c>
      <c r="C23" s="135" t="str">
        <f>+'5 VALORACIÓN DEL CONTROL'!S67</f>
        <v/>
      </c>
      <c r="D23" s="106" t="str">
        <f>+'5 VALORACIÓN DEL CONTROL'!T67</f>
        <v/>
      </c>
      <c r="E23" s="136" t="str">
        <f t="shared" si="0"/>
        <v/>
      </c>
      <c r="F23" s="136" t="str">
        <f t="shared" si="1"/>
        <v/>
      </c>
      <c r="G23" s="105" t="str">
        <f t="shared" si="2"/>
        <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0.95" customHeight="1" x14ac:dyDescent="0.2">
      <c r="A24" s="104" t="str">
        <f>'2 CONTEXTO E IDENTIFICACIÓN'!A24</f>
        <v>R16</v>
      </c>
      <c r="B24" s="105" t="str">
        <f>+'2 CONTEXTO E IDENTIFICACIÓN'!F24</f>
        <v xml:space="preserve">  </v>
      </c>
      <c r="C24" s="135" t="str">
        <f>+'5 VALORACIÓN DEL CONTROL'!S71</f>
        <v/>
      </c>
      <c r="D24" s="106" t="str">
        <f>+'5 VALORACIÓN DEL CONTROL'!T71</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0.95" customHeight="1" x14ac:dyDescent="0.25">
      <c r="A25" s="104" t="str">
        <f>'2 CONTEXTO E IDENTIFICACIÓN'!A25</f>
        <v>R17</v>
      </c>
      <c r="B25" s="105" t="str">
        <f>+'2 CONTEXTO E IDENTIFICACIÓN'!F25</f>
        <v xml:space="preserve">  </v>
      </c>
      <c r="C25" s="135" t="str">
        <f>+'5 VALORACIÓN DEL CONTROL'!S75</f>
        <v/>
      </c>
      <c r="D25" s="106" t="str">
        <f>+'5 VALORACIÓN DEL CONTROL'!T75</f>
        <v/>
      </c>
      <c r="E25" s="136" t="str">
        <f t="shared" si="0"/>
        <v/>
      </c>
      <c r="F25" s="136" t="str">
        <f t="shared" si="1"/>
        <v/>
      </c>
      <c r="G25" s="105" t="str">
        <f t="shared" si="2"/>
        <v/>
      </c>
      <c r="H25" s="107"/>
      <c r="I25" s="107"/>
      <c r="J25" s="107"/>
      <c r="K25" s="107"/>
      <c r="L25" s="107"/>
      <c r="M25" s="107"/>
      <c r="N25" s="107"/>
      <c r="O25" s="107"/>
      <c r="P25" s="107"/>
    </row>
    <row r="26" spans="1:38" ht="30.95" customHeight="1" x14ac:dyDescent="0.25">
      <c r="A26" s="104" t="str">
        <f>'2 CONTEXTO E IDENTIFICACIÓN'!A26</f>
        <v>R18</v>
      </c>
      <c r="B26" s="105" t="str">
        <f>+'2 CONTEXTO E IDENTIFICACIÓN'!F26</f>
        <v xml:space="preserve">  </v>
      </c>
      <c r="C26" s="135" t="str">
        <f>+'5 VALORACIÓN DEL CONTROL'!S79</f>
        <v/>
      </c>
      <c r="D26" s="106" t="str">
        <f>+'5 VALORACIÓN DEL CONTROL'!T79</f>
        <v/>
      </c>
      <c r="E26" s="136" t="str">
        <f t="shared" si="0"/>
        <v/>
      </c>
      <c r="F26" s="136" t="str">
        <f t="shared" si="1"/>
        <v/>
      </c>
      <c r="G26" s="105" t="str">
        <f t="shared" si="2"/>
        <v/>
      </c>
      <c r="H26" s="107"/>
      <c r="I26" s="107"/>
      <c r="J26" s="107"/>
      <c r="K26" s="107"/>
      <c r="L26" s="107"/>
      <c r="M26" s="107"/>
      <c r="N26" s="107"/>
      <c r="O26" s="107"/>
      <c r="P26" s="107"/>
    </row>
    <row r="27" spans="1:38" ht="30.95" customHeight="1" x14ac:dyDescent="0.25">
      <c r="A27" s="104" t="str">
        <f>'2 CONTEXTO E IDENTIFICACIÓN'!A27</f>
        <v>R19</v>
      </c>
      <c r="B27" s="105" t="str">
        <f>+'2 CONTEXTO E IDENTIFICACIÓN'!F27</f>
        <v xml:space="preserve">  </v>
      </c>
      <c r="C27" s="135" t="str">
        <f>+'5 VALORACIÓN DEL CONTROL'!S83</f>
        <v/>
      </c>
      <c r="D27" s="106" t="str">
        <f>+'5 VALORACIÓN DEL CONTROL'!T83</f>
        <v/>
      </c>
      <c r="E27" s="136" t="str">
        <f t="shared" si="0"/>
        <v/>
      </c>
      <c r="F27" s="136" t="str">
        <f t="shared" si="1"/>
        <v/>
      </c>
      <c r="G27" s="105" t="str">
        <f t="shared" si="2"/>
        <v/>
      </c>
      <c r="H27" s="107"/>
      <c r="I27" s="107"/>
      <c r="J27" s="107"/>
      <c r="K27" s="107"/>
      <c r="L27" s="107"/>
      <c r="M27" s="107"/>
      <c r="N27" s="107"/>
      <c r="O27" s="107"/>
      <c r="P27" s="107"/>
    </row>
    <row r="28" spans="1:38" ht="30.95" customHeight="1" x14ac:dyDescent="0.25">
      <c r="A28" s="104" t="str">
        <f>'2 CONTEXTO E IDENTIFICACIÓN'!A28</f>
        <v>R20</v>
      </c>
      <c r="B28" s="105" t="str">
        <f>+'2 CONTEXTO E IDENTIFICACIÓN'!F28</f>
        <v xml:space="preserve">  </v>
      </c>
      <c r="C28" s="135" t="str">
        <f>+'5 VALORACIÓN DEL CONTROL'!S87</f>
        <v/>
      </c>
      <c r="D28" s="106" t="str">
        <f>+'5 VALORACIÓN DEL CONTROL'!T87</f>
        <v/>
      </c>
      <c r="E28" s="136" t="str">
        <f t="shared" si="0"/>
        <v/>
      </c>
      <c r="F28" s="136" t="str">
        <f t="shared" si="1"/>
        <v/>
      </c>
      <c r="G28" s="105" t="str">
        <f t="shared" si="2"/>
        <v/>
      </c>
      <c r="H28" s="107"/>
      <c r="I28" s="107"/>
      <c r="J28" s="107"/>
      <c r="K28" s="107"/>
      <c r="L28" s="107"/>
      <c r="M28" s="107"/>
      <c r="N28" s="107"/>
      <c r="O28" s="107"/>
      <c r="P28" s="107"/>
    </row>
    <row r="29" spans="1:38" ht="14.45" customHeight="1" x14ac:dyDescent="0.25">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sheetData>
  <sheetProtection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0">
    <mergeCell ref="A1:A2"/>
    <mergeCell ref="B1:B2"/>
    <mergeCell ref="I6:O6"/>
    <mergeCell ref="B4:D4"/>
    <mergeCell ref="B5:D5"/>
    <mergeCell ref="T6:X6"/>
    <mergeCell ref="E7:G7"/>
    <mergeCell ref="K7:O7"/>
    <mergeCell ref="I9:I13"/>
    <mergeCell ref="Q9:Q13"/>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6"/>
  <sheetViews>
    <sheetView showGridLines="0" zoomScale="55" zoomScaleNormal="55" workbookViewId="0">
      <pane xSplit="1" ySplit="9" topLeftCell="B10" activePane="bottomRight" state="frozen"/>
      <selection pane="topRight" activeCell="B1" sqref="B1"/>
      <selection pane="bottomLeft" activeCell="A7" sqref="A7"/>
      <selection pane="bottomRight" activeCell="O40" sqref="O40"/>
    </sheetView>
  </sheetViews>
  <sheetFormatPr baseColWidth="10" defaultColWidth="14.28515625" defaultRowHeight="12.75" x14ac:dyDescent="0.25"/>
  <cols>
    <col min="1" max="1" width="11.42578125" style="87" customWidth="1"/>
    <col min="2" max="2" width="9.140625" style="92" bestFit="1" customWidth="1"/>
    <col min="3" max="4" width="15.42578125" style="92" customWidth="1"/>
    <col min="5" max="6" width="15.42578125" style="137" customWidth="1"/>
    <col min="7" max="7" width="15.42578125" style="92" customWidth="1"/>
    <col min="8" max="8" width="3.85546875" style="92" customWidth="1"/>
    <col min="9" max="9" width="7.42578125" style="92" customWidth="1"/>
    <col min="10" max="10" width="14" style="92" customWidth="1"/>
    <col min="11" max="15" width="12.42578125" style="92" customWidth="1"/>
    <col min="16" max="16" width="3.85546875" style="92" customWidth="1"/>
    <col min="17" max="17" width="4.85546875" style="87" hidden="1" customWidth="1"/>
    <col min="18" max="18" width="6.140625" style="87" hidden="1" customWidth="1"/>
    <col min="19" max="24" width="14" style="87" hidden="1" customWidth="1"/>
    <col min="25" max="29" width="11.42578125" style="87" customWidth="1"/>
    <col min="30" max="30" width="5.42578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26"/>
      <c r="B1" s="432" t="str">
        <f>+'2 CONTEXTO E IDENTIFICACIÓN'!C1</f>
        <v>MAPA DE RIESGOS</v>
      </c>
      <c r="C1" s="432"/>
      <c r="D1" s="432"/>
      <c r="E1" s="50" t="str">
        <f>+'2 CONTEXTO E IDENTIFICACIÓN'!D1</f>
        <v>CÓDIGO:</v>
      </c>
      <c r="F1" s="131">
        <f>+'2 CONTEXTO E IDENTIFICACIÓN'!E1</f>
        <v>0</v>
      </c>
      <c r="J1" s="239" t="str">
        <f>+'2 CONTEXTO E IDENTIFICACIÓN'!$G$4</f>
        <v>Elaboración o Actualización:</v>
      </c>
      <c r="K1" s="260" t="str">
        <f>+IF('2 CONTEXTO E IDENTIFICACIÓN'!$H$4="","",'2 CONTEXTO E IDENTIFICACIÓN'!$H$4)</f>
        <v/>
      </c>
      <c r="L1" s="20"/>
      <c r="M1" s="20"/>
      <c r="AF1" s="76"/>
      <c r="AG1" s="76"/>
      <c r="AH1" s="76"/>
      <c r="AI1" s="76"/>
      <c r="AJ1" s="76"/>
    </row>
    <row r="2" spans="1:38" s="75" customFormat="1" ht="36" customHeight="1" x14ac:dyDescent="0.2">
      <c r="A2" s="426"/>
      <c r="B2" s="432"/>
      <c r="C2" s="432"/>
      <c r="D2" s="432"/>
      <c r="E2" s="50" t="str">
        <f>+'2 CONTEXTO E IDENTIFICACIÓN'!D2</f>
        <v>VERSIÓN:</v>
      </c>
      <c r="F2" s="131">
        <f>+'2 CONTEXTO E IDENTIFICACIÓN'!E2</f>
        <v>0</v>
      </c>
      <c r="G2" s="77"/>
      <c r="H2" s="77"/>
      <c r="J2" s="242" t="str">
        <f>+'2 CONTEXTO E IDENTIFICACIÓN'!$E$5</f>
        <v>Vigencia del:</v>
      </c>
      <c r="K2" s="240" t="str">
        <f>+IF('2 CONTEXTO E IDENTIFICACIÓN'!$F$5="","",'2 CONTEXTO E IDENTIFICACIÓN'!$F$5)</f>
        <v/>
      </c>
      <c r="L2" s="241" t="s">
        <v>111</v>
      </c>
      <c r="M2" s="238" t="str">
        <f>+IF('2 CONTEXTO E IDENTIFICACIÓN'!$H$5="","",'2 CONTEXTO E IDENTIFICACIÓN'!$H$5)</f>
        <v/>
      </c>
      <c r="N2" s="78"/>
      <c r="O2" s="78"/>
      <c r="P2" s="77"/>
      <c r="AF2" s="76"/>
      <c r="AG2" s="76"/>
      <c r="AH2" s="76"/>
      <c r="AI2" s="76"/>
      <c r="AJ2" s="76"/>
    </row>
    <row r="3" spans="1:38" s="75" customFormat="1" x14ac:dyDescent="0.2">
      <c r="A3" s="79"/>
      <c r="B3" s="77"/>
      <c r="C3" s="77"/>
      <c r="D3" s="77"/>
      <c r="E3" s="243"/>
      <c r="F3" s="243"/>
      <c r="G3" s="77"/>
      <c r="H3" s="77"/>
      <c r="N3" s="78"/>
      <c r="O3" s="78"/>
      <c r="P3" s="77"/>
      <c r="AF3" s="76"/>
      <c r="AG3" s="76"/>
      <c r="AH3" s="76"/>
      <c r="AI3" s="76"/>
      <c r="AJ3" s="76"/>
    </row>
    <row r="4" spans="1:38" s="75" customFormat="1" ht="17.45" customHeight="1" x14ac:dyDescent="0.2">
      <c r="A4" s="19" t="s">
        <v>155</v>
      </c>
      <c r="B4" s="416" t="str">
        <f>+IF('2 CONTEXTO E IDENTIFICACIÓN'!$C$4="","",'2 CONTEXTO E IDENTIFICACIÓN'!$C$4)</f>
        <v/>
      </c>
      <c r="C4" s="416"/>
      <c r="D4" s="416"/>
      <c r="E4" s="73"/>
      <c r="F4" s="243"/>
      <c r="G4" s="77"/>
      <c r="H4" s="77"/>
      <c r="I4" s="244"/>
      <c r="J4" s="244"/>
      <c r="K4" s="245"/>
      <c r="L4" s="245"/>
      <c r="M4" s="245"/>
      <c r="N4" s="78"/>
      <c r="O4" s="78"/>
      <c r="P4" s="77"/>
      <c r="AF4" s="76"/>
      <c r="AG4" s="76"/>
      <c r="AH4" s="76"/>
      <c r="AI4" s="76"/>
      <c r="AJ4" s="76"/>
    </row>
    <row r="5" spans="1:38" s="75" customFormat="1" ht="33" customHeight="1" x14ac:dyDescent="0.2">
      <c r="A5" s="19" t="s">
        <v>153</v>
      </c>
      <c r="B5" s="416" t="str">
        <f>+IF('2 CONTEXTO E IDENTIFICACIÓN'!$E$4="","",'2 CONTEXTO E IDENTIFICACIÓN'!$E$4)</f>
        <v/>
      </c>
      <c r="C5" s="417"/>
      <c r="D5" s="417"/>
      <c r="E5" s="73"/>
      <c r="F5" s="243"/>
      <c r="G5" s="77"/>
      <c r="H5" s="77"/>
      <c r="I5" s="244"/>
      <c r="J5" s="244"/>
      <c r="K5" s="245"/>
      <c r="L5" s="245"/>
      <c r="M5" s="245"/>
      <c r="N5" s="78"/>
      <c r="O5" s="78"/>
      <c r="P5" s="77"/>
      <c r="AF5" s="76"/>
      <c r="AG5" s="76"/>
      <c r="AH5" s="76"/>
      <c r="AI5" s="76"/>
      <c r="AJ5" s="76"/>
    </row>
    <row r="6" spans="1:38" s="75" customFormat="1" ht="15" thickBot="1" x14ac:dyDescent="0.25">
      <c r="D6" s="73"/>
      <c r="E6" s="73"/>
      <c r="F6" s="133"/>
      <c r="AF6" s="76"/>
      <c r="AG6" s="76"/>
      <c r="AH6" s="76"/>
      <c r="AI6" s="76"/>
      <c r="AJ6" s="76"/>
    </row>
    <row r="7" spans="1:38" s="75" customFormat="1" ht="13.5" thickBot="1" x14ac:dyDescent="0.25">
      <c r="A7" s="471" t="s">
        <v>22</v>
      </c>
      <c r="B7" s="472"/>
      <c r="C7" s="472"/>
      <c r="D7" s="472"/>
      <c r="E7" s="472"/>
      <c r="F7" s="472"/>
      <c r="G7" s="473"/>
      <c r="I7" s="471" t="s">
        <v>23</v>
      </c>
      <c r="J7" s="472"/>
      <c r="K7" s="472"/>
      <c r="L7" s="472"/>
      <c r="M7" s="472"/>
      <c r="N7" s="472"/>
      <c r="O7" s="473"/>
      <c r="R7" s="80"/>
      <c r="S7" s="81"/>
      <c r="T7" s="424" t="s">
        <v>87</v>
      </c>
      <c r="U7" s="424"/>
      <c r="V7" s="424"/>
      <c r="W7" s="424"/>
      <c r="X7" s="425"/>
      <c r="AF7" s="76"/>
      <c r="AG7" s="76"/>
      <c r="AH7" s="76"/>
      <c r="AI7" s="76"/>
      <c r="AJ7" s="76"/>
    </row>
    <row r="8" spans="1:38" x14ac:dyDescent="0.25">
      <c r="A8" s="85"/>
      <c r="B8" s="86"/>
      <c r="C8" s="424" t="s">
        <v>87</v>
      </c>
      <c r="D8" s="424"/>
      <c r="E8" s="424"/>
      <c r="F8" s="424"/>
      <c r="G8" s="425"/>
      <c r="H8" s="84"/>
      <c r="I8" s="85"/>
      <c r="J8" s="86"/>
      <c r="K8" s="424" t="s">
        <v>87</v>
      </c>
      <c r="L8" s="424"/>
      <c r="M8" s="424"/>
      <c r="N8" s="424"/>
      <c r="O8" s="425"/>
      <c r="P8" s="84"/>
      <c r="R8" s="88"/>
      <c r="T8" s="89">
        <v>0.2</v>
      </c>
      <c r="U8" s="89">
        <v>0.4</v>
      </c>
      <c r="V8" s="89">
        <v>0.6</v>
      </c>
      <c r="W8" s="89">
        <v>0.8</v>
      </c>
      <c r="X8" s="90">
        <v>1</v>
      </c>
      <c r="Y8" s="91"/>
      <c r="Z8" s="91"/>
      <c r="AA8" s="91"/>
      <c r="AB8" s="91"/>
      <c r="AC8" s="91"/>
      <c r="AD8" s="91"/>
      <c r="AE8" s="91"/>
    </row>
    <row r="9" spans="1:38" x14ac:dyDescent="0.2">
      <c r="A9" s="88"/>
      <c r="B9" s="97"/>
      <c r="C9" s="98" t="s">
        <v>65</v>
      </c>
      <c r="D9" s="98" t="s">
        <v>7</v>
      </c>
      <c r="E9" s="98" t="s">
        <v>5</v>
      </c>
      <c r="F9" s="98" t="s">
        <v>6</v>
      </c>
      <c r="G9" s="99" t="s">
        <v>73</v>
      </c>
      <c r="H9" s="84"/>
      <c r="I9" s="88"/>
      <c r="J9" s="97"/>
      <c r="K9" s="98" t="s">
        <v>65</v>
      </c>
      <c r="L9" s="98" t="s">
        <v>7</v>
      </c>
      <c r="M9" s="98" t="s">
        <v>5</v>
      </c>
      <c r="N9" s="98" t="s">
        <v>6</v>
      </c>
      <c r="O9" s="99" t="s">
        <v>73</v>
      </c>
      <c r="P9" s="84"/>
      <c r="R9" s="88"/>
      <c r="S9" s="100"/>
      <c r="T9" s="101" t="s">
        <v>65</v>
      </c>
      <c r="U9" s="101" t="s">
        <v>7</v>
      </c>
      <c r="V9" s="101" t="s">
        <v>5</v>
      </c>
      <c r="W9" s="101" t="s">
        <v>6</v>
      </c>
      <c r="X9" s="102" t="s">
        <v>73</v>
      </c>
      <c r="AA9" s="91"/>
      <c r="AB9" s="91"/>
      <c r="AC9" s="103"/>
      <c r="AD9" s="103"/>
      <c r="AE9" s="103"/>
      <c r="AF9" s="103"/>
      <c r="AG9" s="103"/>
      <c r="AH9" s="103"/>
      <c r="AI9" s="103"/>
      <c r="AJ9" s="103"/>
      <c r="AK9" s="103"/>
      <c r="AL9" s="103"/>
    </row>
    <row r="10" spans="1:38" ht="55.5" customHeight="1" x14ac:dyDescent="0.2">
      <c r="A10" s="430" t="s">
        <v>54</v>
      </c>
      <c r="B10" s="98" t="s">
        <v>62</v>
      </c>
      <c r="C10" s="108" t="str">
        <f>+'4 MAPA CALOR INHERENTE'!I9</f>
        <v xml:space="preserve">                   </v>
      </c>
      <c r="D10" s="108" t="str">
        <f>+'4 MAPA CALOR INHERENTE'!J9</f>
        <v xml:space="preserve">                   </v>
      </c>
      <c r="E10" s="108" t="str">
        <f>+'4 MAPA CALOR INHERENTE'!K9</f>
        <v xml:space="preserve">                   </v>
      </c>
      <c r="F10" s="108" t="str">
        <f>+'4 MAPA CALOR INHERENTE'!L9</f>
        <v xml:space="preserve">                   </v>
      </c>
      <c r="G10" s="109" t="str">
        <f>+'4 MAPA CALOR INHERENTE'!M9</f>
        <v xml:space="preserve">                   </v>
      </c>
      <c r="H10" s="107"/>
      <c r="I10" s="430" t="s">
        <v>54</v>
      </c>
      <c r="J10" s="98" t="s">
        <v>62</v>
      </c>
      <c r="K10" s="108" t="str">
        <f>+'6 MAPA CALOR RESIDUAL'!K9</f>
        <v xml:space="preserve">                   </v>
      </c>
      <c r="L10" s="108" t="str">
        <f>+'6 MAPA CALOR RESIDUAL'!L9</f>
        <v xml:space="preserve">                   </v>
      </c>
      <c r="M10" s="108" t="str">
        <f>+'6 MAPA CALOR RESIDUAL'!M9</f>
        <v xml:space="preserve">                   </v>
      </c>
      <c r="N10" s="108" t="str">
        <f>+'6 MAPA CALOR RESIDUAL'!N9</f>
        <v xml:space="preserve">                   </v>
      </c>
      <c r="O10" s="109" t="str">
        <f>+'6 MAPA CALOR RESIDUAL'!O9</f>
        <v xml:space="preserve">                   </v>
      </c>
      <c r="P10" s="107"/>
      <c r="Q10" s="470" t="s">
        <v>54</v>
      </c>
      <c r="R10" s="110">
        <v>1</v>
      </c>
      <c r="S10" s="101" t="s">
        <v>62</v>
      </c>
      <c r="T10" s="108" t="s">
        <v>85</v>
      </c>
      <c r="U10" s="108" t="s">
        <v>85</v>
      </c>
      <c r="V10" s="108" t="s">
        <v>85</v>
      </c>
      <c r="W10" s="108" t="s">
        <v>85</v>
      </c>
      <c r="X10" s="109" t="s">
        <v>84</v>
      </c>
      <c r="AA10" s="91"/>
      <c r="AB10" s="91"/>
      <c r="AC10" s="103"/>
      <c r="AD10" s="103"/>
      <c r="AE10" s="103"/>
      <c r="AF10" s="111"/>
      <c r="AG10" s="111"/>
      <c r="AH10" s="111"/>
      <c r="AI10" s="111"/>
      <c r="AJ10" s="111"/>
      <c r="AK10" s="103"/>
      <c r="AL10" s="103"/>
    </row>
    <row r="11" spans="1:38" ht="55.5" customHeight="1" x14ac:dyDescent="0.2">
      <c r="A11" s="430"/>
      <c r="B11" s="98" t="s">
        <v>61</v>
      </c>
      <c r="C11" s="112" t="str">
        <f>+'4 MAPA CALOR INHERENTE'!I10</f>
        <v xml:space="preserve">                   </v>
      </c>
      <c r="D11" s="112" t="str">
        <f>+'4 MAPA CALOR INHERENTE'!J10</f>
        <v xml:space="preserve">                   </v>
      </c>
      <c r="E11" s="108" t="str">
        <f>+'4 MAPA CALOR INHERENTE'!K10</f>
        <v xml:space="preserve">                   </v>
      </c>
      <c r="F11" s="108" t="str">
        <f>+'4 MAPA CALOR INHERENTE'!L10</f>
        <v xml:space="preserve"> R2 R3 R4                </v>
      </c>
      <c r="G11" s="109" t="str">
        <f>+'4 MAPA CALOR INHERENTE'!M10</f>
        <v xml:space="preserve">                   </v>
      </c>
      <c r="H11" s="107"/>
      <c r="I11" s="430"/>
      <c r="J11" s="98" t="s">
        <v>61</v>
      </c>
      <c r="K11" s="112" t="str">
        <f>+'6 MAPA CALOR RESIDUAL'!K10</f>
        <v xml:space="preserve">                   </v>
      </c>
      <c r="L11" s="112" t="str">
        <f>+'6 MAPA CALOR RESIDUAL'!L10</f>
        <v xml:space="preserve">                   </v>
      </c>
      <c r="M11" s="108" t="str">
        <f>+'6 MAPA CALOR RESIDUAL'!M10</f>
        <v xml:space="preserve">                   </v>
      </c>
      <c r="N11" s="108" t="str">
        <f>+'6 MAPA CALOR RESIDUAL'!N10</f>
        <v xml:space="preserve">                   </v>
      </c>
      <c r="O11" s="109" t="str">
        <f>+'6 MAPA CALOR RESIDUAL'!O10</f>
        <v xml:space="preserve">                   </v>
      </c>
      <c r="P11" s="107"/>
      <c r="Q11" s="470"/>
      <c r="R11" s="110">
        <v>0.8</v>
      </c>
      <c r="S11" s="101" t="s">
        <v>61</v>
      </c>
      <c r="T11" s="112" t="s">
        <v>5</v>
      </c>
      <c r="U11" s="112" t="s">
        <v>5</v>
      </c>
      <c r="V11" s="108" t="s">
        <v>85</v>
      </c>
      <c r="W11" s="108" t="s">
        <v>85</v>
      </c>
      <c r="X11" s="109" t="s">
        <v>84</v>
      </c>
      <c r="AA11" s="91"/>
      <c r="AB11" s="91"/>
      <c r="AC11" s="103"/>
      <c r="AD11" s="113"/>
      <c r="AE11" s="114"/>
      <c r="AF11" s="111"/>
      <c r="AG11" s="111"/>
      <c r="AH11" s="111"/>
      <c r="AI11" s="111"/>
      <c r="AJ11" s="111"/>
      <c r="AK11" s="103"/>
      <c r="AL11" s="103"/>
    </row>
    <row r="12" spans="1:38" ht="55.5" customHeight="1" x14ac:dyDescent="0.2">
      <c r="A12" s="430"/>
      <c r="B12" s="98" t="s">
        <v>59</v>
      </c>
      <c r="C12" s="112" t="str">
        <f>+'4 MAPA CALOR INHERENTE'!I11</f>
        <v xml:space="preserve">                   </v>
      </c>
      <c r="D12" s="112" t="str">
        <f>+'4 MAPA CALOR INHERENTE'!J11</f>
        <v xml:space="preserve">                   </v>
      </c>
      <c r="E12" s="112" t="str">
        <f>+'4 MAPA CALOR INHERENTE'!K11</f>
        <v xml:space="preserve">                   </v>
      </c>
      <c r="F12" s="108" t="str">
        <f>+'4 MAPA CALOR INHERENTE'!L11</f>
        <v xml:space="preserve">      R7     R12 R13       </v>
      </c>
      <c r="G12" s="109" t="str">
        <f>+'4 MAPA CALOR INHERENTE'!M11</f>
        <v xml:space="preserve">     R6  R8            </v>
      </c>
      <c r="H12" s="107"/>
      <c r="I12" s="430"/>
      <c r="J12" s="98" t="s">
        <v>59</v>
      </c>
      <c r="K12" s="112" t="str">
        <f>+'6 MAPA CALOR RESIDUAL'!K11</f>
        <v xml:space="preserve">                   </v>
      </c>
      <c r="L12" s="112" t="str">
        <f>+'6 MAPA CALOR RESIDUAL'!L11</f>
        <v xml:space="preserve">                   </v>
      </c>
      <c r="M12" s="112" t="str">
        <f>+'6 MAPA CALOR RESIDUAL'!M11</f>
        <v xml:space="preserve">                   </v>
      </c>
      <c r="N12" s="108" t="str">
        <f>+'6 MAPA CALOR RESIDUAL'!N11</f>
        <v xml:space="preserve"> R2 R3                 </v>
      </c>
      <c r="O12" s="109" t="str">
        <f>+'6 MAPA CALOR RESIDUAL'!O11</f>
        <v xml:space="preserve">                   </v>
      </c>
      <c r="P12" s="107"/>
      <c r="Q12" s="470"/>
      <c r="R12" s="110">
        <v>0.6</v>
      </c>
      <c r="S12" s="101" t="s">
        <v>59</v>
      </c>
      <c r="T12" s="112" t="s">
        <v>5</v>
      </c>
      <c r="U12" s="112" t="s">
        <v>5</v>
      </c>
      <c r="V12" s="112" t="s">
        <v>5</v>
      </c>
      <c r="W12" s="108" t="s">
        <v>85</v>
      </c>
      <c r="X12" s="109" t="s">
        <v>84</v>
      </c>
      <c r="AA12" s="91"/>
      <c r="AB12" s="91"/>
      <c r="AC12" s="103"/>
      <c r="AD12" s="113"/>
      <c r="AE12" s="114"/>
      <c r="AF12" s="111"/>
      <c r="AG12" s="111"/>
      <c r="AH12" s="111"/>
      <c r="AI12" s="111"/>
      <c r="AJ12" s="115"/>
      <c r="AK12" s="103"/>
      <c r="AL12" s="103"/>
    </row>
    <row r="13" spans="1:38" ht="55.5" customHeight="1" x14ac:dyDescent="0.2">
      <c r="A13" s="430"/>
      <c r="B13" s="98" t="s">
        <v>57</v>
      </c>
      <c r="C13" s="116" t="str">
        <f>+'4 MAPA CALOR INHERENTE'!I12</f>
        <v xml:space="preserve">          R11         </v>
      </c>
      <c r="D13" s="112" t="str">
        <f>+'4 MAPA CALOR INHERENTE'!J12</f>
        <v xml:space="preserve">                   </v>
      </c>
      <c r="E13" s="112" t="str">
        <f>+'4 MAPA CALOR INHERENTE'!K12</f>
        <v xml:space="preserve">R1                   </v>
      </c>
      <c r="F13" s="108" t="str">
        <f>+'4 MAPA CALOR INHERENTE'!L12</f>
        <v xml:space="preserve">    R5    R9           </v>
      </c>
      <c r="G13" s="109" t="str">
        <f>+'4 MAPA CALOR INHERENTE'!M12</f>
        <v xml:space="preserve">         R10          </v>
      </c>
      <c r="H13" s="107"/>
      <c r="I13" s="430"/>
      <c r="J13" s="98" t="s">
        <v>57</v>
      </c>
      <c r="K13" s="116" t="str">
        <f>+'6 MAPA CALOR RESIDUAL'!K12</f>
        <v xml:space="preserve">          R11         </v>
      </c>
      <c r="L13" s="112" t="str">
        <f>+'6 MAPA CALOR RESIDUAL'!L12</f>
        <v xml:space="preserve">                   </v>
      </c>
      <c r="M13" s="112" t="str">
        <f>+'6 MAPA CALOR RESIDUAL'!M12</f>
        <v xml:space="preserve">                   </v>
      </c>
      <c r="N13" s="108" t="str">
        <f>+'6 MAPA CALOR RESIDUAL'!N12</f>
        <v xml:space="preserve">   R4   R7  R9   R12 R13       </v>
      </c>
      <c r="O13" s="109" t="str">
        <f>+'6 MAPA CALOR RESIDUAL'!O12</f>
        <v xml:space="preserve">     R6  R8  R10          </v>
      </c>
      <c r="P13" s="107"/>
      <c r="Q13" s="470"/>
      <c r="R13" s="110">
        <v>0.4</v>
      </c>
      <c r="S13" s="101" t="s">
        <v>57</v>
      </c>
      <c r="T13" s="116" t="s">
        <v>86</v>
      </c>
      <c r="U13" s="112" t="s">
        <v>5</v>
      </c>
      <c r="V13" s="112" t="s">
        <v>5</v>
      </c>
      <c r="W13" s="108" t="s">
        <v>85</v>
      </c>
      <c r="X13" s="109" t="s">
        <v>84</v>
      </c>
      <c r="AA13" s="91"/>
      <c r="AB13" s="91"/>
      <c r="AC13" s="103"/>
      <c r="AD13" s="113"/>
      <c r="AE13" s="114"/>
      <c r="AF13" s="111"/>
      <c r="AG13" s="111"/>
      <c r="AH13" s="111"/>
      <c r="AI13" s="115"/>
      <c r="AJ13" s="111"/>
      <c r="AK13" s="103"/>
      <c r="AL13" s="103"/>
    </row>
    <row r="14" spans="1:38" ht="55.5" customHeight="1" thickBot="1" x14ac:dyDescent="0.25">
      <c r="A14" s="431"/>
      <c r="B14" s="117" t="s">
        <v>55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31"/>
      <c r="J14" s="117" t="s">
        <v>55</v>
      </c>
      <c r="K14" s="118" t="str">
        <f>+'6 MAPA CALOR RESIDUAL'!K13</f>
        <v xml:space="preserve">                   </v>
      </c>
      <c r="L14" s="118" t="str">
        <f>+'6 MAPA CALOR RESIDUAL'!L13</f>
        <v xml:space="preserve">                   </v>
      </c>
      <c r="M14" s="119" t="str">
        <f>+'6 MAPA CALOR RESIDUAL'!M13</f>
        <v xml:space="preserve">R1                   </v>
      </c>
      <c r="N14" s="120" t="str">
        <f>+'6 MAPA CALOR RESIDUAL'!N13</f>
        <v xml:space="preserve">    R5               </v>
      </c>
      <c r="O14" s="121" t="str">
        <f>+'6 MAPA CALOR RESIDUAL'!O13</f>
        <v xml:space="preserve">                   </v>
      </c>
      <c r="P14" s="107"/>
      <c r="Q14" s="470"/>
      <c r="R14" s="122">
        <v>0.2</v>
      </c>
      <c r="S14" s="123" t="s">
        <v>55</v>
      </c>
      <c r="T14" s="118" t="s">
        <v>86</v>
      </c>
      <c r="U14" s="118" t="s">
        <v>86</v>
      </c>
      <c r="V14" s="119" t="s">
        <v>5</v>
      </c>
      <c r="W14" s="120" t="s">
        <v>85</v>
      </c>
      <c r="X14" s="121" t="s">
        <v>84</v>
      </c>
      <c r="AA14" s="91"/>
      <c r="AB14" s="91"/>
      <c r="AC14" s="103"/>
      <c r="AD14" s="113"/>
      <c r="AE14" s="114"/>
      <c r="AF14" s="111"/>
      <c r="AG14" s="111"/>
      <c r="AH14" s="111"/>
      <c r="AI14" s="124"/>
      <c r="AJ14" s="111"/>
      <c r="AK14" s="103"/>
      <c r="AL14" s="103"/>
    </row>
    <row r="15" spans="1:38" x14ac:dyDescent="0.2">
      <c r="A15" s="92"/>
      <c r="B15" s="107"/>
      <c r="C15" s="209"/>
      <c r="D15" s="210"/>
      <c r="E15" s="211"/>
      <c r="F15" s="211"/>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5.5" x14ac:dyDescent="0.2">
      <c r="A16" s="92"/>
      <c r="B16" s="107"/>
      <c r="C16" s="209"/>
      <c r="D16" s="210"/>
      <c r="E16" s="211"/>
      <c r="F16" s="211"/>
      <c r="G16" s="107"/>
      <c r="H16" s="107"/>
      <c r="I16" s="107"/>
      <c r="J16" s="107"/>
      <c r="K16" s="107"/>
      <c r="L16" s="107"/>
      <c r="M16" s="107"/>
      <c r="N16" s="107"/>
      <c r="O16" s="107"/>
      <c r="P16" s="107"/>
      <c r="T16" s="95" t="s">
        <v>88</v>
      </c>
      <c r="V16" s="91"/>
      <c r="W16" s="91"/>
      <c r="X16" s="91"/>
      <c r="Y16" s="91"/>
      <c r="Z16" s="91"/>
      <c r="AA16" s="91"/>
      <c r="AB16" s="91"/>
      <c r="AC16" s="103"/>
      <c r="AD16" s="113"/>
      <c r="AE16" s="103"/>
      <c r="AF16" s="114"/>
      <c r="AG16" s="114"/>
      <c r="AH16" s="114"/>
      <c r="AI16" s="114"/>
      <c r="AJ16" s="114"/>
      <c r="AK16" s="103"/>
      <c r="AL16" s="103"/>
    </row>
    <row r="17" spans="1:38" x14ac:dyDescent="0.2">
      <c r="A17" s="92"/>
      <c r="B17" s="107"/>
      <c r="C17" s="209"/>
      <c r="D17" s="210"/>
      <c r="E17" s="211"/>
      <c r="F17" s="211"/>
      <c r="G17" s="107"/>
      <c r="H17" s="107"/>
      <c r="I17" s="107"/>
      <c r="J17" s="107"/>
      <c r="K17" s="107"/>
      <c r="L17" s="107"/>
      <c r="M17" s="107"/>
      <c r="N17" s="107"/>
      <c r="O17" s="107"/>
      <c r="P17" s="107"/>
      <c r="T17" s="125" t="s">
        <v>84</v>
      </c>
      <c r="V17" s="91"/>
      <c r="W17" s="91"/>
      <c r="X17" s="91"/>
      <c r="Y17" s="91"/>
      <c r="Z17" s="91"/>
      <c r="AA17" s="91"/>
      <c r="AB17" s="91"/>
      <c r="AC17" s="103"/>
      <c r="AD17" s="103"/>
      <c r="AE17" s="103"/>
      <c r="AF17" s="111"/>
      <c r="AG17" s="111"/>
      <c r="AH17" s="111"/>
      <c r="AI17" s="111"/>
      <c r="AJ17" s="111"/>
      <c r="AK17" s="103"/>
      <c r="AL17" s="103"/>
    </row>
    <row r="18" spans="1:38" x14ac:dyDescent="0.2">
      <c r="A18" s="92"/>
      <c r="B18" s="107"/>
      <c r="C18" s="209"/>
      <c r="D18" s="210"/>
      <c r="E18" s="211"/>
      <c r="F18" s="211"/>
      <c r="G18" s="107"/>
      <c r="H18" s="107"/>
      <c r="I18" s="107"/>
      <c r="J18" s="107"/>
      <c r="K18" s="107"/>
      <c r="L18" s="107"/>
      <c r="M18" s="107"/>
      <c r="N18" s="107"/>
      <c r="O18" s="107"/>
      <c r="P18" s="107"/>
      <c r="T18" s="108" t="s">
        <v>85</v>
      </c>
      <c r="U18" s="91"/>
      <c r="V18" s="91"/>
      <c r="W18" s="91"/>
      <c r="X18" s="91"/>
      <c r="Y18" s="91"/>
      <c r="Z18" s="91"/>
      <c r="AA18" s="91"/>
      <c r="AB18" s="91"/>
      <c r="AC18" s="103"/>
      <c r="AD18" s="103"/>
      <c r="AE18" s="103"/>
      <c r="AF18" s="111"/>
      <c r="AG18" s="111"/>
      <c r="AH18" s="111"/>
      <c r="AI18" s="111"/>
      <c r="AJ18" s="111"/>
      <c r="AK18" s="103"/>
      <c r="AL18" s="103"/>
    </row>
    <row r="19" spans="1:38" x14ac:dyDescent="0.2">
      <c r="A19" s="92"/>
      <c r="B19" s="107"/>
      <c r="C19" s="209"/>
      <c r="D19" s="210"/>
      <c r="E19" s="211"/>
      <c r="F19" s="211"/>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x14ac:dyDescent="0.2">
      <c r="A20" s="92"/>
      <c r="B20" s="107"/>
      <c r="C20" s="209"/>
      <c r="D20" s="210"/>
      <c r="E20" s="211"/>
      <c r="F20" s="211"/>
      <c r="G20" s="107"/>
      <c r="H20" s="107"/>
      <c r="I20" s="107"/>
      <c r="J20" s="107"/>
      <c r="K20" s="107"/>
      <c r="L20" s="107"/>
      <c r="M20" s="107"/>
      <c r="N20" s="107"/>
      <c r="O20" s="107"/>
      <c r="P20" s="107"/>
      <c r="S20" s="126"/>
      <c r="T20" s="116" t="s">
        <v>86</v>
      </c>
      <c r="AA20" s="126"/>
      <c r="AB20" s="126"/>
      <c r="AC20" s="103"/>
      <c r="AD20" s="103"/>
      <c r="AE20" s="103"/>
      <c r="AF20" s="111"/>
      <c r="AG20" s="111"/>
      <c r="AH20" s="111"/>
      <c r="AI20" s="111"/>
      <c r="AJ20" s="111"/>
      <c r="AK20" s="103"/>
      <c r="AL20" s="103"/>
    </row>
    <row r="21" spans="1:38" x14ac:dyDescent="0.2">
      <c r="A21" s="92"/>
      <c r="B21" s="107"/>
      <c r="C21" s="209"/>
      <c r="D21" s="210"/>
      <c r="E21" s="211"/>
      <c r="F21" s="211"/>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2">
      <c r="A22" s="92"/>
      <c r="B22" s="107"/>
      <c r="C22" s="209"/>
      <c r="D22" s="210"/>
      <c r="E22" s="211"/>
      <c r="F22" s="211"/>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2">
      <c r="A23" s="92"/>
      <c r="B23" s="107"/>
      <c r="C23" s="209"/>
      <c r="D23" s="210"/>
      <c r="E23" s="211"/>
      <c r="F23" s="211"/>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2">
      <c r="A24" s="92"/>
      <c r="B24" s="107"/>
      <c r="C24" s="209"/>
      <c r="D24" s="210"/>
      <c r="E24" s="211"/>
      <c r="F24" s="211"/>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2">
      <c r="A25" s="92"/>
      <c r="B25" s="107"/>
      <c r="C25" s="209"/>
      <c r="D25" s="210"/>
      <c r="E25" s="211"/>
      <c r="F25" s="211"/>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25">
      <c r="A26" s="92"/>
      <c r="B26" s="107"/>
      <c r="C26" s="209"/>
      <c r="D26" s="210"/>
      <c r="E26" s="211"/>
      <c r="F26" s="211"/>
      <c r="G26" s="107"/>
      <c r="H26" s="107"/>
      <c r="I26" s="107"/>
      <c r="J26" s="107"/>
      <c r="K26" s="107"/>
      <c r="L26" s="107"/>
      <c r="M26" s="107"/>
      <c r="N26" s="107"/>
      <c r="O26" s="107"/>
      <c r="P26" s="107"/>
    </row>
    <row r="27" spans="1:38" x14ac:dyDescent="0.25">
      <c r="A27" s="92"/>
      <c r="B27" s="107"/>
      <c r="C27" s="209"/>
      <c r="D27" s="210"/>
      <c r="E27" s="211"/>
      <c r="F27" s="211"/>
      <c r="G27" s="107"/>
      <c r="H27" s="107"/>
      <c r="I27" s="107"/>
      <c r="J27" s="107"/>
      <c r="K27" s="107"/>
      <c r="L27" s="107"/>
      <c r="M27" s="107"/>
      <c r="N27" s="107"/>
      <c r="O27" s="107"/>
      <c r="P27" s="107"/>
    </row>
    <row r="28" spans="1:38" x14ac:dyDescent="0.25">
      <c r="A28" s="92"/>
      <c r="B28" s="107"/>
      <c r="C28" s="209"/>
      <c r="D28" s="210"/>
      <c r="E28" s="211"/>
      <c r="F28" s="211"/>
      <c r="G28" s="107"/>
      <c r="H28" s="107"/>
      <c r="I28" s="107"/>
      <c r="J28" s="107"/>
      <c r="K28" s="107"/>
      <c r="L28" s="107"/>
      <c r="M28" s="107"/>
      <c r="N28" s="107"/>
      <c r="O28" s="107"/>
      <c r="P28" s="107"/>
    </row>
    <row r="29" spans="1:38" x14ac:dyDescent="0.25">
      <c r="A29" s="92"/>
      <c r="B29" s="107"/>
      <c r="C29" s="209"/>
      <c r="D29" s="210"/>
      <c r="E29" s="211"/>
      <c r="F29" s="211"/>
      <c r="G29" s="107"/>
      <c r="H29" s="107"/>
      <c r="I29" s="107"/>
      <c r="J29" s="107"/>
      <c r="K29" s="107"/>
      <c r="L29" s="107"/>
      <c r="M29" s="107"/>
      <c r="N29" s="107"/>
      <c r="O29" s="107"/>
      <c r="P29" s="107"/>
    </row>
    <row r="30" spans="1:38" ht="14.45"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row r="36" spans="3:31" s="87" customFormat="1" ht="19.5" customHeight="1" x14ac:dyDescent="0.25">
      <c r="C36" s="92"/>
      <c r="E36" s="137"/>
      <c r="F36" s="137"/>
      <c r="AA36" s="92"/>
      <c r="AB36" s="92"/>
      <c r="AC36" s="92"/>
      <c r="AD36" s="92"/>
      <c r="AE36" s="92"/>
    </row>
  </sheetData>
  <sheetProtection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2">
    <mergeCell ref="B1:D2"/>
    <mergeCell ref="A1:A2"/>
    <mergeCell ref="I7:O7"/>
    <mergeCell ref="T7:X7"/>
    <mergeCell ref="K8:O8"/>
    <mergeCell ref="B4:D4"/>
    <mergeCell ref="B5:D5"/>
    <mergeCell ref="I10:I14"/>
    <mergeCell ref="Q10:Q14"/>
    <mergeCell ref="A7:G7"/>
    <mergeCell ref="C8:G8"/>
    <mergeCell ref="A10:A1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5"/>
  <sheetViews>
    <sheetView showGridLines="0" tabSelected="1" zoomScale="130" zoomScaleNormal="130" workbookViewId="0">
      <pane xSplit="1" ySplit="8" topLeftCell="R21" activePane="bottomRight" state="frozen"/>
      <selection pane="topRight" activeCell="B1" sqref="B1"/>
      <selection pane="bottomLeft" activeCell="A7" sqref="A7"/>
      <selection pane="bottomRight" activeCell="Y22" sqref="Y22"/>
    </sheetView>
  </sheetViews>
  <sheetFormatPr baseColWidth="10" defaultColWidth="14.28515625" defaultRowHeight="12.75" x14ac:dyDescent="0.25"/>
  <cols>
    <col min="1" max="1" width="11.42578125" style="87" customWidth="1"/>
    <col min="2" max="2" width="26.42578125" style="92" customWidth="1"/>
    <col min="3" max="4" width="14.140625" style="92" customWidth="1"/>
    <col min="5" max="5" width="16.42578125" style="137" customWidth="1"/>
    <col min="6" max="6" width="16.85546875" style="137" customWidth="1"/>
    <col min="7" max="7" width="12.42578125" style="92" customWidth="1"/>
    <col min="8" max="8" width="15.42578125" style="92" customWidth="1"/>
    <col min="9" max="9" width="13" style="92" customWidth="1"/>
    <col min="10" max="10" width="16.42578125" style="137" customWidth="1"/>
    <col min="11" max="11" width="10.140625" style="137" customWidth="1"/>
    <col min="12" max="12" width="12.7109375" style="92" customWidth="1"/>
    <col min="13" max="13" width="16.85546875" style="92" customWidth="1"/>
    <col min="14" max="14" width="15.42578125" style="92" customWidth="1"/>
    <col min="15" max="16" width="16.42578125" style="92" customWidth="1"/>
    <col min="17" max="17" width="29.85546875" style="92" customWidth="1"/>
    <col min="18" max="18" width="20.85546875" style="92" customWidth="1"/>
    <col min="19" max="19" width="12" style="142" customWidth="1"/>
    <col min="20" max="20" width="13.42578125" style="142" customWidth="1"/>
    <col min="21" max="21" width="20.42578125" style="92" hidden="1" customWidth="1"/>
    <col min="22" max="22" width="32.85546875" style="92" hidden="1" customWidth="1"/>
    <col min="23" max="23" width="20.42578125" style="92" hidden="1" customWidth="1"/>
    <col min="24" max="25" width="32.7109375" style="92" customWidth="1"/>
    <col min="26" max="26" width="18" style="92" customWidth="1"/>
    <col min="27" max="28" width="15.42578125" style="92" customWidth="1"/>
    <col min="29" max="29" width="4.85546875" style="87" customWidth="1"/>
    <col min="30" max="30" width="6.85546875" style="87" customWidth="1"/>
    <col min="31" max="32" width="14" style="87" customWidth="1"/>
    <col min="33" max="33" width="18.42578125" style="87" customWidth="1"/>
    <col min="34" max="34" width="19.42578125" style="87" customWidth="1"/>
    <col min="35" max="36" width="14" style="87" customWidth="1"/>
    <col min="37" max="41" width="11.42578125" style="87" customWidth="1"/>
    <col min="42" max="42" width="5.42578125" style="87" bestFit="1" customWidth="1"/>
    <col min="43" max="43" width="26.85546875" style="87" customWidth="1"/>
    <col min="44" max="48" width="22.85546875" style="92" customWidth="1"/>
    <col min="49" max="49" width="23.42578125" style="87" customWidth="1"/>
    <col min="50" max="277" width="11.42578125" style="87" customWidth="1"/>
    <col min="278" max="278" width="12.7109375" style="87" customWidth="1"/>
    <col min="279" max="279" width="47" style="87" customWidth="1"/>
    <col min="280" max="280" width="35" style="87" customWidth="1"/>
    <col min="281" max="16384" width="14.28515625" style="87"/>
  </cols>
  <sheetData>
    <row r="1" spans="1:50" s="75" customFormat="1" ht="36" hidden="1" customHeight="1" x14ac:dyDescent="0.2">
      <c r="A1" s="426"/>
      <c r="B1" s="432" t="str">
        <f>+'2 CONTEXTO E IDENTIFICACIÓN'!C1</f>
        <v>MAPA DE RIESGOS</v>
      </c>
      <c r="C1" s="50" t="str">
        <f>+'2 CONTEXTO E IDENTIFICACIÓN'!D1</f>
        <v>CÓDIGO:</v>
      </c>
      <c r="D1" s="131">
        <f>+'2 CONTEXTO E IDENTIFICACIÓN'!E1</f>
        <v>0</v>
      </c>
      <c r="E1" s="132"/>
      <c r="F1" s="239" t="str">
        <f>+'2 CONTEXTO E IDENTIFICACIÓN'!$G$4</f>
        <v>Elaboración o Actualización:</v>
      </c>
      <c r="G1" s="260" t="str">
        <f>+IF('2 CONTEXTO E IDENTIFICACIÓN'!$H$4="","",'2 CONTEXTO E IDENTIFICACIÓN'!$H$4)</f>
        <v/>
      </c>
      <c r="H1" s="20"/>
      <c r="I1" s="20"/>
      <c r="S1" s="79"/>
      <c r="T1" s="79"/>
      <c r="U1" s="138"/>
      <c r="V1" s="138"/>
      <c r="AR1" s="76"/>
      <c r="AS1" s="76"/>
      <c r="AT1" s="76"/>
      <c r="AU1" s="76"/>
      <c r="AV1" s="76"/>
    </row>
    <row r="2" spans="1:50" s="75" customFormat="1" ht="36" hidden="1" customHeight="1" x14ac:dyDescent="0.2">
      <c r="A2" s="426"/>
      <c r="B2" s="432"/>
      <c r="C2" s="50" t="str">
        <f>+'2 CONTEXTO E IDENTIFICACIÓN'!D2</f>
        <v>VERSIÓN:</v>
      </c>
      <c r="D2" s="131">
        <f>+'2 CONTEXTO E IDENTIFICACIÓN'!E2</f>
        <v>0</v>
      </c>
      <c r="E2" s="132"/>
      <c r="F2" s="242" t="str">
        <f>+'2 CONTEXTO E IDENTIFICACIÓN'!$E$5</f>
        <v>Vigencia del:</v>
      </c>
      <c r="G2" s="240" t="str">
        <f>+IF('2 CONTEXTO E IDENTIFICACIÓN'!$F$5="","",'2 CONTEXTO E IDENTIFICACIÓN'!$F$5)</f>
        <v/>
      </c>
      <c r="H2" s="241" t="s">
        <v>111</v>
      </c>
      <c r="I2" s="238" t="str">
        <f>+IF('2 CONTEXTO E IDENTIFICACIÓN'!$H$5="","",'2 CONTEXTO E IDENTIFICACIÓN'!$H$5)</f>
        <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hidden="1" x14ac:dyDescent="0.2">
      <c r="A3" s="79"/>
      <c r="B3" s="77"/>
      <c r="C3" s="243"/>
      <c r="D3" s="243"/>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5.75" hidden="1" thickBot="1" x14ac:dyDescent="0.25">
      <c r="A4" s="19" t="s">
        <v>155</v>
      </c>
      <c r="B4" s="416" t="str">
        <f>+IF('2 CONTEXTO E IDENTIFICACIÓN'!$C$4="","",'2 CONTEXTO E IDENTIFICACIÓN'!$C$4)</f>
        <v/>
      </c>
      <c r="C4" s="416"/>
      <c r="D4" s="416"/>
      <c r="E4" s="73"/>
      <c r="F4" s="73"/>
      <c r="G4" s="73"/>
      <c r="H4" s="73"/>
      <c r="I4" s="73"/>
      <c r="J4" s="73"/>
      <c r="K4" s="133"/>
      <c r="S4" s="506"/>
      <c r="T4" s="506"/>
      <c r="AR4" s="76"/>
      <c r="AS4" s="76"/>
      <c r="AT4" s="76"/>
      <c r="AU4" s="76"/>
      <c r="AV4" s="76"/>
    </row>
    <row r="5" spans="1:50" s="75" customFormat="1" ht="30" hidden="1" x14ac:dyDescent="0.2">
      <c r="A5" s="19" t="s">
        <v>153</v>
      </c>
      <c r="B5" s="416" t="str">
        <f>+IF('2 CONTEXTO E IDENTIFICACIÓN'!$E$4="","",'2 CONTEXTO E IDENTIFICACIÓN'!$E$4)</f>
        <v/>
      </c>
      <c r="C5" s="417"/>
      <c r="D5" s="417"/>
      <c r="E5" s="52"/>
      <c r="F5" s="133"/>
      <c r="H5" s="77"/>
      <c r="I5" s="77"/>
      <c r="J5" s="52"/>
      <c r="K5" s="133"/>
      <c r="S5" s="506"/>
      <c r="T5" s="506"/>
      <c r="AD5" s="80"/>
      <c r="AE5" s="81"/>
      <c r="AF5" s="477" t="s">
        <v>87</v>
      </c>
      <c r="AG5" s="478"/>
      <c r="AH5" s="478"/>
      <c r="AI5" s="478"/>
      <c r="AJ5" s="479"/>
      <c r="AR5" s="76"/>
      <c r="AS5" s="76"/>
      <c r="AT5" s="76"/>
      <c r="AU5" s="76"/>
      <c r="AV5" s="76"/>
    </row>
    <row r="6" spans="1:50" s="75" customFormat="1" ht="5.45" customHeight="1" x14ac:dyDescent="0.2">
      <c r="A6" s="246"/>
      <c r="B6" s="245"/>
      <c r="C6" s="245"/>
      <c r="D6" s="77"/>
      <c r="E6" s="52"/>
      <c r="F6" s="133"/>
      <c r="H6" s="77"/>
      <c r="I6" s="77"/>
      <c r="J6" s="52"/>
      <c r="K6" s="133"/>
      <c r="S6" s="506"/>
      <c r="T6" s="506"/>
      <c r="AD6" s="266"/>
      <c r="AF6" s="267"/>
      <c r="AG6" s="268"/>
      <c r="AH6" s="268"/>
      <c r="AI6" s="268"/>
      <c r="AJ6" s="269"/>
      <c r="AR6" s="76"/>
      <c r="AS6" s="76"/>
      <c r="AT6" s="76"/>
      <c r="AU6" s="76"/>
      <c r="AV6" s="76"/>
    </row>
    <row r="7" spans="1:50" ht="14.45" customHeight="1" x14ac:dyDescent="0.25">
      <c r="A7" s="134"/>
      <c r="B7" s="134"/>
      <c r="C7" s="134"/>
      <c r="D7" s="134"/>
      <c r="E7" s="427" t="s">
        <v>89</v>
      </c>
      <c r="F7" s="427"/>
      <c r="G7" s="427"/>
      <c r="H7" s="84"/>
      <c r="I7" s="134"/>
      <c r="J7" s="427" t="s">
        <v>118</v>
      </c>
      <c r="K7" s="427"/>
      <c r="L7" s="427"/>
      <c r="M7" s="84"/>
      <c r="N7" s="84"/>
      <c r="O7" s="84"/>
      <c r="P7" s="84"/>
      <c r="Q7" s="427" t="s">
        <v>131</v>
      </c>
      <c r="R7" s="427"/>
      <c r="S7" s="427"/>
      <c r="T7" s="427"/>
      <c r="U7" s="427" t="s">
        <v>147</v>
      </c>
      <c r="V7" s="427"/>
      <c r="W7" s="427"/>
      <c r="X7" s="84"/>
      <c r="Y7" s="84"/>
      <c r="Z7" s="84"/>
      <c r="AA7" s="84"/>
      <c r="AB7" s="84"/>
      <c r="AD7" s="88"/>
      <c r="AF7" s="89">
        <v>0.2</v>
      </c>
      <c r="AG7" s="89">
        <v>0.4</v>
      </c>
      <c r="AH7" s="89">
        <v>0.6</v>
      </c>
      <c r="AI7" s="89">
        <v>0.8</v>
      </c>
      <c r="AJ7" s="90">
        <v>1</v>
      </c>
      <c r="AK7" s="91"/>
      <c r="AL7" s="91"/>
      <c r="AM7" s="91"/>
      <c r="AN7" s="91"/>
      <c r="AO7" s="91"/>
      <c r="AP7" s="91"/>
      <c r="AQ7" s="91"/>
    </row>
    <row r="8" spans="1:50" ht="51" x14ac:dyDescent="0.2">
      <c r="A8" s="95" t="s">
        <v>0</v>
      </c>
      <c r="B8" s="95" t="s">
        <v>1</v>
      </c>
      <c r="C8" s="95" t="s">
        <v>122</v>
      </c>
      <c r="D8" s="95" t="s">
        <v>123</v>
      </c>
      <c r="E8" s="95" t="s">
        <v>2</v>
      </c>
      <c r="F8" s="95" t="s">
        <v>4</v>
      </c>
      <c r="G8" s="96" t="s">
        <v>124</v>
      </c>
      <c r="H8" s="95" t="s">
        <v>120</v>
      </c>
      <c r="I8" s="95" t="s">
        <v>121</v>
      </c>
      <c r="J8" s="95" t="s">
        <v>2</v>
      </c>
      <c r="K8" s="95" t="s">
        <v>4</v>
      </c>
      <c r="L8" s="95" t="s">
        <v>124</v>
      </c>
      <c r="M8" s="95" t="s">
        <v>174</v>
      </c>
      <c r="N8" s="95" t="s">
        <v>125</v>
      </c>
      <c r="O8" s="95" t="s">
        <v>278</v>
      </c>
      <c r="P8" s="95" t="s">
        <v>273</v>
      </c>
      <c r="Q8" s="95" t="s">
        <v>178</v>
      </c>
      <c r="R8" s="95" t="s">
        <v>177</v>
      </c>
      <c r="S8" s="140" t="s">
        <v>148</v>
      </c>
      <c r="T8" s="140" t="s">
        <v>149</v>
      </c>
      <c r="U8" s="95" t="s">
        <v>384</v>
      </c>
      <c r="V8" s="95" t="s">
        <v>383</v>
      </c>
      <c r="W8" s="95" t="s">
        <v>385</v>
      </c>
      <c r="X8" s="95" t="s">
        <v>150</v>
      </c>
      <c r="Y8" s="95" t="s">
        <v>151</v>
      </c>
      <c r="Z8" s="95" t="s">
        <v>132</v>
      </c>
      <c r="AA8" s="84"/>
      <c r="AB8" s="84"/>
      <c r="AD8" s="88"/>
      <c r="AE8" s="100"/>
      <c r="AF8" s="101" t="s">
        <v>65</v>
      </c>
      <c r="AG8" s="101" t="s">
        <v>7</v>
      </c>
      <c r="AH8" s="101" t="s">
        <v>5</v>
      </c>
      <c r="AI8" s="101" t="s">
        <v>6</v>
      </c>
      <c r="AJ8" s="102" t="s">
        <v>73</v>
      </c>
      <c r="AM8" s="91"/>
      <c r="AN8" s="91"/>
      <c r="AO8" s="103"/>
      <c r="AP8" s="103"/>
      <c r="AQ8" s="103"/>
      <c r="AR8" s="103"/>
      <c r="AS8" s="103"/>
      <c r="AT8" s="103"/>
      <c r="AU8" s="103"/>
      <c r="AV8" s="103"/>
      <c r="AW8" s="103"/>
      <c r="AX8" s="103"/>
    </row>
    <row r="9" spans="1:50" ht="236.1" customHeight="1" x14ac:dyDescent="0.2">
      <c r="A9" s="104" t="str">
        <f>'2 CONTEXTO E IDENTIFICACIÓN'!A9</f>
        <v>R1</v>
      </c>
      <c r="B9" s="105" t="str">
        <f>+'2 CONTEXTO E IDENTIFICACIÓN'!F9</f>
        <v>Posibilidad de pérdida reputacional por incumplimiento de las metas establecidas debido a la falta de ejecución y seguimiento de los planes institucionales</v>
      </c>
      <c r="C9" s="141">
        <f>+'3 PROBABIL E IMPACTO INHERENTE'!E9</f>
        <v>0.4</v>
      </c>
      <c r="D9" s="141">
        <f>+'3 PROBABIL E IMPACTO INHERENTE'!M9</f>
        <v>0.6</v>
      </c>
      <c r="E9" s="136" t="str">
        <f>+'4 MAPA CALOR INHERENTE'!C9</f>
        <v>Baja</v>
      </c>
      <c r="F9" s="136" t="str">
        <f>+'4 MAPA CALOR INHERENTE'!D9</f>
        <v>Moderado</v>
      </c>
      <c r="G9" s="105" t="str">
        <f>+'4 MAPA CALOR INHERENTE'!E9</f>
        <v>Moderado</v>
      </c>
      <c r="H9" s="135">
        <f>+'6 MAPA CALOR RESIDUAL'!C9</f>
        <v>0.11759999999999998</v>
      </c>
      <c r="I9" s="106">
        <f>+'6 MAPA CALOR RESIDUAL'!D9</f>
        <v>0.6</v>
      </c>
      <c r="J9" s="136" t="str">
        <f>+'6 MAPA CALOR RESIDUAL'!E9</f>
        <v>Muy Baja</v>
      </c>
      <c r="K9" s="136" t="str">
        <f>+'6 MAPA CALOR RESIDUAL'!F9</f>
        <v>Moderado</v>
      </c>
      <c r="L9" s="105" t="str">
        <f>+'6 MAPA CALOR RESIDUAL'!G9</f>
        <v>Moderado</v>
      </c>
      <c r="M9" s="105" t="str">
        <f t="shared" ref="M9:M28" si="0">+IF($N9="","",IF($N9=$AG$16,$AH$16,IF($N9=$AG$19,$AH$19)))</f>
        <v>Requiere Plan de Acción</v>
      </c>
      <c r="N9" s="105" t="str">
        <f t="shared" ref="N9:N28" si="1">+IF(L9="","",IF(OR(L9=$AF$16,L9=$AF$17,L9=$AF$18),$AG$16,IF(L9=$AF$19,$AG$19)))</f>
        <v>Reducir_mitigar_Transferir_Evitar</v>
      </c>
      <c r="O9" s="232" t="s">
        <v>274</v>
      </c>
      <c r="P9" s="105" t="str">
        <f t="shared" ref="P9:P28" si="2">+IF($M9="","",IF($M9=$AH$19,$AG$19,$O9))</f>
        <v>Reducir_Mitigar</v>
      </c>
      <c r="Q9" s="232" t="s">
        <v>305</v>
      </c>
      <c r="R9" s="232" t="s">
        <v>306</v>
      </c>
      <c r="S9" s="507">
        <v>45748</v>
      </c>
      <c r="T9" s="507">
        <v>46022</v>
      </c>
      <c r="U9" s="232"/>
      <c r="V9" s="232"/>
      <c r="W9" s="232"/>
      <c r="X9" s="232" t="s">
        <v>397</v>
      </c>
      <c r="Y9" s="232" t="s">
        <v>398</v>
      </c>
      <c r="Z9" s="232" t="s">
        <v>146</v>
      </c>
      <c r="AA9" s="342">
        <f>2/3</f>
        <v>0.66666666666666663</v>
      </c>
      <c r="AB9" s="107"/>
      <c r="AC9" s="474" t="s">
        <v>54</v>
      </c>
      <c r="AD9" s="110">
        <v>1</v>
      </c>
      <c r="AE9" s="101" t="s">
        <v>62</v>
      </c>
      <c r="AF9" s="108" t="s">
        <v>85</v>
      </c>
      <c r="AG9" s="108" t="s">
        <v>85</v>
      </c>
      <c r="AH9" s="108" t="s">
        <v>85</v>
      </c>
      <c r="AI9" s="108" t="s">
        <v>85</v>
      </c>
      <c r="AJ9" s="109" t="s">
        <v>84</v>
      </c>
      <c r="AM9" s="91"/>
      <c r="AN9" s="91"/>
      <c r="AO9" s="103"/>
      <c r="AP9" s="103"/>
      <c r="AQ9" s="103"/>
      <c r="AR9" s="111"/>
      <c r="AS9" s="111"/>
      <c r="AT9" s="111"/>
      <c r="AU9" s="111"/>
      <c r="AV9" s="111"/>
      <c r="AW9" s="103"/>
      <c r="AX9" s="103"/>
    </row>
    <row r="10" spans="1:50" ht="123" customHeight="1" x14ac:dyDescent="0.2">
      <c r="A10" s="104" t="str">
        <f>'2 CONTEXTO E IDENTIFICACIÓN'!A10</f>
        <v>R2</v>
      </c>
      <c r="B10" s="105" t="str">
        <f>+'2 CONTEXTO E IDENTIFICACIÓN'!F10</f>
        <v>Posibilidad de pérdida económica por contratación sin el lleno de requisitos de acuerdo al estatuto y manual de contratación debido a la falta de verificaciónen en la etapa precontractual</v>
      </c>
      <c r="C10" s="141">
        <f>+'3 PROBABIL E IMPACTO INHERENTE'!E10</f>
        <v>0.8</v>
      </c>
      <c r="D10" s="141">
        <f>+'3 PROBABIL E IMPACTO INHERENTE'!M10</f>
        <v>0.8</v>
      </c>
      <c r="E10" s="136" t="str">
        <f>+'4 MAPA CALOR INHERENTE'!C10</f>
        <v>Alta</v>
      </c>
      <c r="F10" s="136" t="str">
        <f>+'4 MAPA CALOR INHERENTE'!D10</f>
        <v>Mayor</v>
      </c>
      <c r="G10" s="105" t="str">
        <f>+'4 MAPA CALOR INHERENTE'!E10</f>
        <v>Alto</v>
      </c>
      <c r="H10" s="135">
        <f>+'5 VALORACIÓN DEL CONTROL'!S15</f>
        <v>0.48</v>
      </c>
      <c r="I10" s="106">
        <f>+'5 VALORACIÓN DEL CONTROL'!T15</f>
        <v>0.8</v>
      </c>
      <c r="J10" s="136" t="str">
        <f t="shared" ref="J10:J28" si="3">+IF(H10=0,"",IF(H10&lt;=$AD$13,$AE$13,IF(H10&lt;=$AD$12,$AE$12,IF(H10&lt;=$AD$11,$AE$11,IF(H10&lt;=$AD$10,$AE$10,IF(H10&lt;=$AD$9,$AE$9,""))))))</f>
        <v>Media</v>
      </c>
      <c r="K10" s="136" t="str">
        <f t="shared" ref="K10:K28" si="4">+IF(I10=0,"",IF(I10&lt;=$AF$7,$AF$8,IF(I10&lt;=$AG$7,$AG$8,IF(I10&lt;=$AH$7,$AH$8,IF(I10&lt;=$AI$7,$AI$8,IF(I10&lt;=$AJ$7,$AJ$8,""))))))</f>
        <v>Mayor</v>
      </c>
      <c r="L10" s="105"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Alto</v>
      </c>
      <c r="M10" s="105" t="str">
        <f t="shared" si="0"/>
        <v>Requiere Plan de Acción</v>
      </c>
      <c r="N10" s="105" t="str">
        <f t="shared" si="1"/>
        <v>Reducir_mitigar_Transferir_Evitar</v>
      </c>
      <c r="O10" s="232" t="s">
        <v>274</v>
      </c>
      <c r="P10" s="105" t="str">
        <f t="shared" si="2"/>
        <v>Reducir_Mitigar</v>
      </c>
      <c r="Q10" s="232" t="s">
        <v>310</v>
      </c>
      <c r="R10" s="232" t="s">
        <v>309</v>
      </c>
      <c r="S10" s="507">
        <v>45658</v>
      </c>
      <c r="T10" s="507">
        <v>46022</v>
      </c>
      <c r="U10" s="232"/>
      <c r="V10" s="232"/>
      <c r="W10" s="232"/>
      <c r="X10" s="232" t="s">
        <v>399</v>
      </c>
      <c r="Y10" s="232" t="s">
        <v>400</v>
      </c>
      <c r="Z10" s="232" t="s">
        <v>145</v>
      </c>
      <c r="AA10" s="342">
        <v>1</v>
      </c>
      <c r="AB10" s="107"/>
      <c r="AC10" s="475"/>
      <c r="AD10" s="110">
        <v>0.8</v>
      </c>
      <c r="AE10" s="101" t="s">
        <v>61</v>
      </c>
      <c r="AF10" s="112" t="s">
        <v>5</v>
      </c>
      <c r="AG10" s="112" t="s">
        <v>5</v>
      </c>
      <c r="AH10" s="108" t="s">
        <v>85</v>
      </c>
      <c r="AI10" s="108" t="s">
        <v>85</v>
      </c>
      <c r="AJ10" s="109" t="s">
        <v>84</v>
      </c>
      <c r="AM10" s="91"/>
      <c r="AN10" s="91"/>
      <c r="AO10" s="103"/>
      <c r="AP10" s="113"/>
      <c r="AQ10" s="114"/>
      <c r="AR10" s="111"/>
      <c r="AS10" s="111"/>
      <c r="AT10" s="111"/>
      <c r="AU10" s="111"/>
      <c r="AV10" s="111"/>
      <c r="AW10" s="103"/>
      <c r="AX10" s="103"/>
    </row>
    <row r="11" spans="1:50" ht="210.95" customHeight="1" x14ac:dyDescent="0.2">
      <c r="A11" s="104" t="str">
        <f>'2 CONTEXTO E IDENTIFICACIÓN'!A11</f>
        <v>R3</v>
      </c>
      <c r="B11" s="105" t="str">
        <f>+'2 CONTEXTO E IDENTIFICACIÓN'!F11</f>
        <v>Posibilidad de pérdida económica por incumplimiento del objeto contractual  debido a la inadecuada supervisión</v>
      </c>
      <c r="C11" s="141">
        <f>+'3 PROBABIL E IMPACTO INHERENTE'!E11</f>
        <v>0.8</v>
      </c>
      <c r="D11" s="141">
        <f>+'3 PROBABIL E IMPACTO INHERENTE'!M11</f>
        <v>0.8</v>
      </c>
      <c r="E11" s="136" t="str">
        <f>+'4 MAPA CALOR INHERENTE'!C11</f>
        <v>Alta</v>
      </c>
      <c r="F11" s="136" t="str">
        <f>+'4 MAPA CALOR INHERENTE'!D11</f>
        <v>Mayor</v>
      </c>
      <c r="G11" s="105" t="str">
        <f>+'4 MAPA CALOR INHERENTE'!E11</f>
        <v>Alto</v>
      </c>
      <c r="H11" s="135">
        <f>+'5 VALORACIÓN DEL CONTROL'!S19</f>
        <v>0.48</v>
      </c>
      <c r="I11" s="106">
        <f>+'5 VALORACIÓN DEL CONTROL'!T19</f>
        <v>0.8</v>
      </c>
      <c r="J11" s="136" t="str">
        <f t="shared" si="3"/>
        <v>Media</v>
      </c>
      <c r="K11" s="136" t="str">
        <f t="shared" si="4"/>
        <v>Mayor</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Alto</v>
      </c>
      <c r="M11" s="105" t="str">
        <f t="shared" si="0"/>
        <v>Requiere Plan de Acción</v>
      </c>
      <c r="N11" s="105" t="str">
        <f t="shared" si="1"/>
        <v>Reducir_mitigar_Transferir_Evitar</v>
      </c>
      <c r="O11" s="232" t="s">
        <v>274</v>
      </c>
      <c r="P11" s="105" t="str">
        <f t="shared" si="2"/>
        <v>Reducir_Mitigar</v>
      </c>
      <c r="Q11" s="232" t="s">
        <v>369</v>
      </c>
      <c r="R11" s="232" t="s">
        <v>314</v>
      </c>
      <c r="S11" s="507">
        <v>45689</v>
      </c>
      <c r="T11" s="507">
        <v>46022</v>
      </c>
      <c r="U11" s="232"/>
      <c r="V11" s="232"/>
      <c r="W11" s="232"/>
      <c r="X11" s="232" t="s">
        <v>395</v>
      </c>
      <c r="Y11" s="232" t="s">
        <v>401</v>
      </c>
      <c r="Z11" s="232" t="s">
        <v>146</v>
      </c>
      <c r="AA11" s="342">
        <f>2/3</f>
        <v>0.66666666666666663</v>
      </c>
      <c r="AB11" s="107"/>
      <c r="AC11" s="475"/>
      <c r="AD11" s="110">
        <v>0.6</v>
      </c>
      <c r="AE11" s="101" t="s">
        <v>59</v>
      </c>
      <c r="AF11" s="112" t="s">
        <v>5</v>
      </c>
      <c r="AG11" s="112" t="s">
        <v>5</v>
      </c>
      <c r="AH11" s="112" t="s">
        <v>5</v>
      </c>
      <c r="AI11" s="108" t="s">
        <v>85</v>
      </c>
      <c r="AJ11" s="109" t="s">
        <v>84</v>
      </c>
      <c r="AM11" s="91"/>
      <c r="AN11" s="91"/>
      <c r="AO11" s="103"/>
      <c r="AP11" s="113"/>
      <c r="AQ11" s="114"/>
      <c r="AR11" s="111"/>
      <c r="AS11" s="111"/>
      <c r="AT11" s="111"/>
      <c r="AU11" s="111"/>
      <c r="AV11" s="115"/>
      <c r="AW11" s="103"/>
      <c r="AX11" s="103"/>
    </row>
    <row r="12" spans="1:50" ht="191.25" x14ac:dyDescent="0.2">
      <c r="A12" s="104" t="str">
        <f>'2 CONTEXTO E IDENTIFICACIÓN'!A12</f>
        <v>R4</v>
      </c>
      <c r="B12" s="105" t="str">
        <f>+'2 CONTEXTO E IDENTIFICACIÓN'!F12</f>
        <v>Posibilidad de pérdida económica y reputacional por recibir o solicitar cualquier dádiva o beneficio a nombre propio o de terceros, para el direccionamiento de estudios previos, evaluaciones o aplicación de una modalidad de selección diferente a la que corresponda por ley debido al interés en adjudicar y/o celebrar un contrato que beneficie a un proponente</v>
      </c>
      <c r="C12" s="141">
        <f>+'3 PROBABIL E IMPACTO INHERENTE'!E12</f>
        <v>0.8</v>
      </c>
      <c r="D12" s="141">
        <f>+'3 PROBABIL E IMPACTO INHERENTE'!M12</f>
        <v>0.8</v>
      </c>
      <c r="E12" s="136" t="str">
        <f>+'4 MAPA CALOR INHERENTE'!C12</f>
        <v>Alta</v>
      </c>
      <c r="F12" s="136" t="str">
        <f>+'4 MAPA CALOR INHERENTE'!D12</f>
        <v>Mayor</v>
      </c>
      <c r="G12" s="105" t="str">
        <f>+'4 MAPA CALOR INHERENTE'!E12</f>
        <v>Alto</v>
      </c>
      <c r="H12" s="135">
        <f>+'5 VALORACIÓN DEL CONTROL'!S23</f>
        <v>0.28799999999999998</v>
      </c>
      <c r="I12" s="106">
        <f>+'5 VALORACIÓN DEL CONTROL'!T23</f>
        <v>0.8</v>
      </c>
      <c r="J12" s="136" t="str">
        <f t="shared" si="3"/>
        <v>Baja</v>
      </c>
      <c r="K12" s="136" t="str">
        <f t="shared" si="4"/>
        <v>Mayor</v>
      </c>
      <c r="L12" s="105" t="str">
        <f t="shared" si="5"/>
        <v>Alto</v>
      </c>
      <c r="M12" s="105" t="str">
        <f t="shared" si="0"/>
        <v>Requiere Plan de Acción</v>
      </c>
      <c r="N12" s="105" t="str">
        <f t="shared" si="1"/>
        <v>Reducir_mitigar_Transferir_Evitar</v>
      </c>
      <c r="O12" s="232" t="s">
        <v>274</v>
      </c>
      <c r="P12" s="105" t="str">
        <f t="shared" si="2"/>
        <v>Reducir_Mitigar</v>
      </c>
      <c r="Q12" s="232" t="s">
        <v>371</v>
      </c>
      <c r="R12" s="232" t="s">
        <v>370</v>
      </c>
      <c r="S12" s="507">
        <v>45658</v>
      </c>
      <c r="T12" s="507">
        <v>46022</v>
      </c>
      <c r="U12" s="232"/>
      <c r="V12" s="232"/>
      <c r="W12" s="232"/>
      <c r="X12" s="232" t="s">
        <v>402</v>
      </c>
      <c r="Y12" s="232" t="s">
        <v>390</v>
      </c>
      <c r="Z12" s="232" t="s">
        <v>145</v>
      </c>
      <c r="AA12" s="342">
        <v>1</v>
      </c>
      <c r="AB12" s="107"/>
      <c r="AC12" s="475"/>
      <c r="AD12" s="110">
        <v>0.4</v>
      </c>
      <c r="AE12" s="101" t="s">
        <v>57</v>
      </c>
      <c r="AF12" s="116" t="s">
        <v>86</v>
      </c>
      <c r="AG12" s="112" t="s">
        <v>5</v>
      </c>
      <c r="AH12" s="112" t="s">
        <v>5</v>
      </c>
      <c r="AI12" s="108" t="s">
        <v>85</v>
      </c>
      <c r="AJ12" s="109" t="s">
        <v>84</v>
      </c>
      <c r="AM12" s="91"/>
      <c r="AN12" s="91"/>
      <c r="AO12" s="103"/>
      <c r="AP12" s="113"/>
      <c r="AQ12" s="114"/>
      <c r="AR12" s="111"/>
      <c r="AS12" s="111"/>
      <c r="AT12" s="111"/>
      <c r="AU12" s="115"/>
      <c r="AV12" s="111"/>
      <c r="AW12" s="103"/>
      <c r="AX12" s="103"/>
    </row>
    <row r="13" spans="1:50" ht="102.75" thickBot="1" x14ac:dyDescent="0.25">
      <c r="A13" s="104" t="str">
        <f>'2 CONTEXTO E IDENTIFICACIÓN'!A13</f>
        <v>R5</v>
      </c>
      <c r="B13" s="105" t="str">
        <f>+'2 CONTEXTO E IDENTIFICACIÓN'!F13</f>
        <v>Posibilidad de pérdida económica y reputacional por fallos condenatorios a la USI ESE debido a la falta defensa, presentación de pruebas y seguimiento en los procesos judiciales</v>
      </c>
      <c r="C13" s="141">
        <f>+'3 PROBABIL E IMPACTO INHERENTE'!E13</f>
        <v>0.4</v>
      </c>
      <c r="D13" s="141">
        <f>+'3 PROBABIL E IMPACTO INHERENTE'!M13</f>
        <v>0.8</v>
      </c>
      <c r="E13" s="136" t="str">
        <f>+'4 MAPA CALOR INHERENTE'!C13</f>
        <v>Baja</v>
      </c>
      <c r="F13" s="136" t="str">
        <f>+'4 MAPA CALOR INHERENTE'!D13</f>
        <v>Mayor</v>
      </c>
      <c r="G13" s="105" t="str">
        <f>+'4 MAPA CALOR INHERENTE'!E13</f>
        <v>Alto</v>
      </c>
      <c r="H13" s="135">
        <f>+'5 VALORACIÓN DEL CONTROL'!S27</f>
        <v>0.14399999999999999</v>
      </c>
      <c r="I13" s="106">
        <f>+'5 VALORACIÓN DEL CONTROL'!T27</f>
        <v>0.8</v>
      </c>
      <c r="J13" s="136" t="str">
        <f t="shared" si="3"/>
        <v>Muy Baja</v>
      </c>
      <c r="K13" s="136" t="str">
        <f t="shared" si="4"/>
        <v>Mayor</v>
      </c>
      <c r="L13" s="105" t="str">
        <f t="shared" si="5"/>
        <v>Alto</v>
      </c>
      <c r="M13" s="105" t="str">
        <f t="shared" si="0"/>
        <v>Requiere Plan de Acción</v>
      </c>
      <c r="N13" s="105" t="str">
        <f t="shared" si="1"/>
        <v>Reducir_mitigar_Transferir_Evitar</v>
      </c>
      <c r="O13" s="232" t="s">
        <v>274</v>
      </c>
      <c r="P13" s="105" t="str">
        <f t="shared" si="2"/>
        <v>Reducir_Mitigar</v>
      </c>
      <c r="Q13" s="232" t="s">
        <v>372</v>
      </c>
      <c r="R13" s="232" t="s">
        <v>315</v>
      </c>
      <c r="S13" s="507">
        <v>45658</v>
      </c>
      <c r="T13" s="507">
        <v>46022</v>
      </c>
      <c r="U13" s="232"/>
      <c r="V13" s="232"/>
      <c r="W13" s="232"/>
      <c r="X13" s="232" t="s">
        <v>403</v>
      </c>
      <c r="Y13" s="232" t="s">
        <v>404</v>
      </c>
      <c r="Z13" s="232" t="s">
        <v>145</v>
      </c>
      <c r="AA13" s="342">
        <v>1</v>
      </c>
      <c r="AB13" s="107"/>
      <c r="AC13" s="476"/>
      <c r="AD13" s="122">
        <v>0.2</v>
      </c>
      <c r="AE13" s="123" t="s">
        <v>55</v>
      </c>
      <c r="AF13" s="118" t="s">
        <v>86</v>
      </c>
      <c r="AG13" s="118" t="s">
        <v>86</v>
      </c>
      <c r="AH13" s="119" t="s">
        <v>5</v>
      </c>
      <c r="AI13" s="120" t="s">
        <v>85</v>
      </c>
      <c r="AJ13" s="121" t="s">
        <v>84</v>
      </c>
      <c r="AM13" s="91"/>
      <c r="AN13" s="91"/>
      <c r="AO13" s="103"/>
      <c r="AP13" s="113"/>
      <c r="AQ13" s="114"/>
      <c r="AR13" s="111"/>
      <c r="AS13" s="111"/>
      <c r="AT13" s="111"/>
      <c r="AU13" s="124"/>
      <c r="AV13" s="111"/>
      <c r="AW13" s="103"/>
      <c r="AX13" s="103"/>
    </row>
    <row r="14" spans="1:50" ht="123" customHeight="1" x14ac:dyDescent="0.2">
      <c r="A14" s="104" t="str">
        <f>'2 CONTEXTO E IDENTIFICACIÓN'!A14</f>
        <v>R6</v>
      </c>
      <c r="B14" s="105" t="str">
        <f>+'2 CONTEXTO E IDENTIFICACIÓN'!F14</f>
        <v xml:space="preserve">Posibilidad de pérdida económica y reputacional por falta de razonabilidad de la información financiera de la Entidad debido a deficiencias en la aplicación de las políticas contables y en el proceso de depuración </v>
      </c>
      <c r="C14" s="141">
        <f>+'3 PROBABIL E IMPACTO INHERENTE'!E14</f>
        <v>0.6</v>
      </c>
      <c r="D14" s="141">
        <f>+'3 PROBABIL E IMPACTO INHERENTE'!M14</f>
        <v>1</v>
      </c>
      <c r="E14" s="136" t="str">
        <f>+'4 MAPA CALOR INHERENTE'!C14</f>
        <v>Media</v>
      </c>
      <c r="F14" s="136" t="str">
        <f>+'4 MAPA CALOR INHERENTE'!D14</f>
        <v>Catastrófico</v>
      </c>
      <c r="G14" s="105" t="str">
        <f>+'4 MAPA CALOR INHERENTE'!E14</f>
        <v>Extremo</v>
      </c>
      <c r="H14" s="135">
        <f>+'5 VALORACIÓN DEL CONTROL'!S31</f>
        <v>0.216</v>
      </c>
      <c r="I14" s="106">
        <f>+'5 VALORACIÓN DEL CONTROL'!T31</f>
        <v>1</v>
      </c>
      <c r="J14" s="136" t="str">
        <f t="shared" si="3"/>
        <v>Baja</v>
      </c>
      <c r="K14" s="136" t="str">
        <f t="shared" si="4"/>
        <v>Catastrófico</v>
      </c>
      <c r="L14" s="105" t="str">
        <f t="shared" si="5"/>
        <v>Extremo</v>
      </c>
      <c r="M14" s="105" t="str">
        <f t="shared" si="0"/>
        <v>Requiere Plan de Acción</v>
      </c>
      <c r="N14" s="105" t="str">
        <f t="shared" si="1"/>
        <v>Reducir_mitigar_Transferir_Evitar</v>
      </c>
      <c r="O14" s="232" t="s">
        <v>274</v>
      </c>
      <c r="P14" s="105" t="str">
        <f t="shared" si="2"/>
        <v>Reducir_Mitigar</v>
      </c>
      <c r="Q14" s="232" t="s">
        <v>373</v>
      </c>
      <c r="R14" s="232" t="s">
        <v>374</v>
      </c>
      <c r="S14" s="507">
        <v>45658</v>
      </c>
      <c r="T14" s="507">
        <v>46022</v>
      </c>
      <c r="U14" s="232"/>
      <c r="V14" s="232"/>
      <c r="W14" s="232"/>
      <c r="X14" s="232" t="s">
        <v>405</v>
      </c>
      <c r="Y14" s="232" t="s">
        <v>391</v>
      </c>
      <c r="Z14" s="232" t="s">
        <v>146</v>
      </c>
      <c r="AA14" s="342">
        <v>0.66666666666666696</v>
      </c>
      <c r="AB14" s="107"/>
      <c r="AM14" s="91"/>
      <c r="AN14" s="91"/>
      <c r="AO14" s="103"/>
      <c r="AP14" s="113"/>
      <c r="AQ14" s="114"/>
      <c r="AR14" s="111"/>
      <c r="AS14" s="111"/>
      <c r="AT14" s="111"/>
      <c r="AU14" s="111"/>
      <c r="AV14" s="111"/>
      <c r="AW14" s="103"/>
      <c r="AX14" s="103"/>
    </row>
    <row r="15" spans="1:50" ht="76.5" x14ac:dyDescent="0.2">
      <c r="A15" s="104" t="str">
        <f>'2 CONTEXTO E IDENTIFICACIÓN'!A15</f>
        <v>R7</v>
      </c>
      <c r="B15" s="105" t="str">
        <f>+'2 CONTEXTO E IDENTIFICACIÓN'!F15</f>
        <v>Posibilidad de pérdida económica por recaudo no registrado o no consignado debido a la falta de arqueos a las cajas o debilidades en el proceso de facturación</v>
      </c>
      <c r="C15" s="141">
        <f>+'3 PROBABIL E IMPACTO INHERENTE'!E15</f>
        <v>0.6</v>
      </c>
      <c r="D15" s="141">
        <f>+'3 PROBABIL E IMPACTO INHERENTE'!M15</f>
        <v>0.8</v>
      </c>
      <c r="E15" s="136" t="str">
        <f>+'4 MAPA CALOR INHERENTE'!C15</f>
        <v>Media</v>
      </c>
      <c r="F15" s="136" t="str">
        <f>+'4 MAPA CALOR INHERENTE'!D15</f>
        <v>Mayor</v>
      </c>
      <c r="G15" s="105" t="str">
        <f>+'4 MAPA CALOR INHERENTE'!E15</f>
        <v>Alto</v>
      </c>
      <c r="H15" s="135">
        <f>+'5 VALORACIÓN DEL CONTROL'!S35</f>
        <v>0.36</v>
      </c>
      <c r="I15" s="106">
        <f>+'5 VALORACIÓN DEL CONTROL'!T35</f>
        <v>0.8</v>
      </c>
      <c r="J15" s="136" t="str">
        <f t="shared" si="3"/>
        <v>Baja</v>
      </c>
      <c r="K15" s="136" t="str">
        <f t="shared" si="4"/>
        <v>Mayor</v>
      </c>
      <c r="L15" s="105" t="str">
        <f t="shared" si="5"/>
        <v>Alto</v>
      </c>
      <c r="M15" s="105" t="str">
        <f t="shared" si="0"/>
        <v>Requiere Plan de Acción</v>
      </c>
      <c r="N15" s="105" t="str">
        <f t="shared" si="1"/>
        <v>Reducir_mitigar_Transferir_Evitar</v>
      </c>
      <c r="O15" s="232" t="s">
        <v>274</v>
      </c>
      <c r="P15" s="105" t="str">
        <f t="shared" si="2"/>
        <v>Reducir_Mitigar</v>
      </c>
      <c r="Q15" s="232" t="s">
        <v>322</v>
      </c>
      <c r="R15" s="232" t="s">
        <v>320</v>
      </c>
      <c r="S15" s="507">
        <v>45658</v>
      </c>
      <c r="T15" s="507">
        <v>46022</v>
      </c>
      <c r="U15" s="232"/>
      <c r="V15" s="232"/>
      <c r="W15" s="232"/>
      <c r="X15" s="232" t="s">
        <v>386</v>
      </c>
      <c r="Y15" s="232" t="s">
        <v>392</v>
      </c>
      <c r="Z15" s="232" t="s">
        <v>145</v>
      </c>
      <c r="AA15" s="342">
        <v>1</v>
      </c>
      <c r="AB15" s="107"/>
      <c r="AF15" s="95" t="s">
        <v>88</v>
      </c>
      <c r="AG15" s="95" t="s">
        <v>125</v>
      </c>
      <c r="AH15" s="95" t="s">
        <v>174</v>
      </c>
      <c r="AJ15" s="100" t="s">
        <v>276</v>
      </c>
      <c r="AK15" s="91"/>
      <c r="AL15" s="91"/>
      <c r="AM15" s="91"/>
      <c r="AN15" s="91"/>
      <c r="AO15" s="103"/>
      <c r="AP15" s="113"/>
      <c r="AQ15" s="103"/>
      <c r="AR15" s="114"/>
      <c r="AS15" s="114"/>
      <c r="AT15" s="114"/>
      <c r="AU15" s="114"/>
      <c r="AV15" s="114"/>
      <c r="AW15" s="103"/>
      <c r="AX15" s="103"/>
    </row>
    <row r="16" spans="1:50" ht="138" customHeight="1" x14ac:dyDescent="0.2">
      <c r="A16" s="104" t="str">
        <f>'2 CONTEXTO E IDENTIFICACIÓN'!A16</f>
        <v>R8</v>
      </c>
      <c r="B16" s="105" t="str">
        <f>+'2 CONTEXTO E IDENTIFICACIÓN'!F16</f>
        <v>Posibilidad de pérdida económica por recibir o solicitar dádivas o beneficios a nombre propio o de terceros debido a la modificación indebida de valores a los compromisos contractuales de pagos y cuentas de destino para el pago de recursos</v>
      </c>
      <c r="C16" s="141">
        <f>+'3 PROBABIL E IMPACTO INHERENTE'!E16</f>
        <v>0.6</v>
      </c>
      <c r="D16" s="141">
        <f>+'3 PROBABIL E IMPACTO INHERENTE'!M16</f>
        <v>1</v>
      </c>
      <c r="E16" s="136" t="str">
        <f>+'4 MAPA CALOR INHERENTE'!C16</f>
        <v>Media</v>
      </c>
      <c r="F16" s="136" t="str">
        <f>+'4 MAPA CALOR INHERENTE'!D16</f>
        <v>Catastrófico</v>
      </c>
      <c r="G16" s="105" t="str">
        <f>+'4 MAPA CALOR INHERENTE'!E16</f>
        <v>Extremo</v>
      </c>
      <c r="H16" s="135">
        <f>+'5 VALORACIÓN DEL CONTROL'!S39</f>
        <v>0.36</v>
      </c>
      <c r="I16" s="106">
        <f>+'5 VALORACIÓN DEL CONTROL'!T39</f>
        <v>1</v>
      </c>
      <c r="J16" s="136" t="str">
        <f t="shared" si="3"/>
        <v>Baja</v>
      </c>
      <c r="K16" s="136" t="str">
        <f t="shared" si="4"/>
        <v>Catastrófico</v>
      </c>
      <c r="L16" s="105" t="str">
        <f t="shared" si="5"/>
        <v>Extremo</v>
      </c>
      <c r="M16" s="105" t="str">
        <f t="shared" si="0"/>
        <v>Requiere Plan de Acción</v>
      </c>
      <c r="N16" s="105" t="str">
        <f t="shared" si="1"/>
        <v>Reducir_mitigar_Transferir_Evitar</v>
      </c>
      <c r="O16" s="232" t="s">
        <v>274</v>
      </c>
      <c r="P16" s="105" t="str">
        <f t="shared" si="2"/>
        <v>Reducir_Mitigar</v>
      </c>
      <c r="Q16" s="232" t="s">
        <v>376</v>
      </c>
      <c r="R16" s="232" t="s">
        <v>375</v>
      </c>
      <c r="S16" s="507">
        <v>45658</v>
      </c>
      <c r="T16" s="507">
        <v>46022</v>
      </c>
      <c r="U16" s="232"/>
      <c r="V16" s="232"/>
      <c r="W16" s="232"/>
      <c r="X16" s="232" t="s">
        <v>406</v>
      </c>
      <c r="Y16" s="232" t="s">
        <v>382</v>
      </c>
      <c r="Z16" s="232" t="s">
        <v>145</v>
      </c>
      <c r="AA16" s="342">
        <v>1</v>
      </c>
      <c r="AB16" s="107"/>
      <c r="AF16" s="125" t="s">
        <v>84</v>
      </c>
      <c r="AG16" s="100" t="s">
        <v>276</v>
      </c>
      <c r="AH16" s="100" t="s">
        <v>175</v>
      </c>
      <c r="AI16" s="91"/>
      <c r="AJ16" s="336" t="s">
        <v>274</v>
      </c>
      <c r="AM16" s="91"/>
      <c r="AN16" s="91"/>
      <c r="AO16" s="103"/>
      <c r="AP16" s="103"/>
      <c r="AQ16" s="103"/>
      <c r="AR16" s="111"/>
      <c r="AS16" s="111"/>
      <c r="AT16" s="111"/>
      <c r="AU16" s="111"/>
      <c r="AV16" s="111"/>
      <c r="AW16" s="103"/>
      <c r="AX16" s="103"/>
    </row>
    <row r="17" spans="1:50" ht="113.25" customHeight="1" x14ac:dyDescent="0.2">
      <c r="A17" s="104" t="str">
        <f>'2 CONTEXTO E IDENTIFICACIÓN'!A17</f>
        <v>R9</v>
      </c>
      <c r="B17" s="105" t="str">
        <f>+'2 CONTEXTO E IDENTIFICACIÓN'!F17</f>
        <v>Posibilidad de pérdida económica por deterioro y perdida de bienes debido a la no realización y/o actualización de inventarios</v>
      </c>
      <c r="C17" s="141">
        <f>+'3 PROBABIL E IMPACTO INHERENTE'!E17</f>
        <v>0.4</v>
      </c>
      <c r="D17" s="141">
        <f>+'3 PROBABIL E IMPACTO INHERENTE'!M17</f>
        <v>0.8</v>
      </c>
      <c r="E17" s="136" t="str">
        <f>+'4 MAPA CALOR INHERENTE'!C17</f>
        <v>Baja</v>
      </c>
      <c r="F17" s="136" t="str">
        <f>+'4 MAPA CALOR INHERENTE'!D17</f>
        <v>Mayor</v>
      </c>
      <c r="G17" s="105" t="str">
        <f>+'4 MAPA CALOR INHERENTE'!E17</f>
        <v>Alto</v>
      </c>
      <c r="H17" s="135">
        <f>+'5 VALORACIÓN DEL CONTROL'!S43</f>
        <v>0.24</v>
      </c>
      <c r="I17" s="106">
        <f>+'5 VALORACIÓN DEL CONTROL'!T43</f>
        <v>0.8</v>
      </c>
      <c r="J17" s="136" t="str">
        <f t="shared" si="3"/>
        <v>Baja</v>
      </c>
      <c r="K17" s="136" t="str">
        <f t="shared" si="4"/>
        <v>Mayor</v>
      </c>
      <c r="L17" s="105" t="str">
        <f t="shared" si="5"/>
        <v>Alto</v>
      </c>
      <c r="M17" s="105" t="str">
        <f t="shared" si="0"/>
        <v>Requiere Plan de Acción</v>
      </c>
      <c r="N17" s="105" t="str">
        <f t="shared" si="1"/>
        <v>Reducir_mitigar_Transferir_Evitar</v>
      </c>
      <c r="O17" s="232" t="s">
        <v>274</v>
      </c>
      <c r="P17" s="105" t="str">
        <f t="shared" si="2"/>
        <v>Reducir_Mitigar</v>
      </c>
      <c r="Q17" s="232" t="s">
        <v>326</v>
      </c>
      <c r="R17" s="232" t="s">
        <v>325</v>
      </c>
      <c r="S17" s="507">
        <v>45658</v>
      </c>
      <c r="T17" s="507">
        <v>46022</v>
      </c>
      <c r="U17" s="232"/>
      <c r="V17" s="232"/>
      <c r="W17" s="232"/>
      <c r="X17" s="232" t="s">
        <v>407</v>
      </c>
      <c r="Y17" s="232" t="s">
        <v>393</v>
      </c>
      <c r="Z17" s="232" t="s">
        <v>145</v>
      </c>
      <c r="AA17" s="342">
        <v>1</v>
      </c>
      <c r="AB17" s="107"/>
      <c r="AF17" s="108" t="s">
        <v>85</v>
      </c>
      <c r="AG17" s="100" t="s">
        <v>276</v>
      </c>
      <c r="AH17" s="100" t="s">
        <v>175</v>
      </c>
      <c r="AI17" s="91"/>
      <c r="AJ17" s="336" t="s">
        <v>275</v>
      </c>
      <c r="AK17" s="91"/>
      <c r="AL17" s="91"/>
      <c r="AM17" s="91"/>
      <c r="AN17" s="91"/>
      <c r="AO17" s="103"/>
      <c r="AP17" s="103"/>
      <c r="AQ17" s="103"/>
      <c r="AR17" s="111"/>
      <c r="AS17" s="111"/>
      <c r="AT17" s="111"/>
      <c r="AU17" s="111"/>
      <c r="AV17" s="111"/>
      <c r="AW17" s="103"/>
      <c r="AX17" s="103"/>
    </row>
    <row r="18" spans="1:50" ht="114.75" x14ac:dyDescent="0.2">
      <c r="A18" s="104" t="str">
        <f>'2 CONTEXTO E IDENTIFICACIÓN'!A18</f>
        <v>R10</v>
      </c>
      <c r="B18" s="105" t="str">
        <f>+'2 CONTEXTO E IDENTIFICACIÓN'!F18</f>
        <v>Posibilidad de pérdida económica y reputacional por deterioro a la infraestructura fisica y parque automotor de la entidad debido a la falta de mantenimiento preventivo y correctivo en las diferentes sedes y vehiculos de la entidad</v>
      </c>
      <c r="C18" s="141">
        <f>+'3 PROBABIL E IMPACTO INHERENTE'!E18</f>
        <v>0.4</v>
      </c>
      <c r="D18" s="141">
        <f>+'3 PROBABIL E IMPACTO INHERENTE'!M18</f>
        <v>1</v>
      </c>
      <c r="E18" s="136" t="str">
        <f>+'4 MAPA CALOR INHERENTE'!C18</f>
        <v>Baja</v>
      </c>
      <c r="F18" s="136" t="str">
        <f>+'4 MAPA CALOR INHERENTE'!D18</f>
        <v>Catastrófico</v>
      </c>
      <c r="G18" s="105" t="str">
        <f>+'4 MAPA CALOR INHERENTE'!E18</f>
        <v>Extremo</v>
      </c>
      <c r="H18" s="135">
        <f>+'5 VALORACIÓN DEL CONTROL'!S47</f>
        <v>0.24</v>
      </c>
      <c r="I18" s="106">
        <f>+'5 VALORACIÓN DEL CONTROL'!T47</f>
        <v>1</v>
      </c>
      <c r="J18" s="136" t="str">
        <f t="shared" si="3"/>
        <v>Baja</v>
      </c>
      <c r="K18" s="136" t="str">
        <f t="shared" si="4"/>
        <v>Catastrófico</v>
      </c>
      <c r="L18" s="105" t="str">
        <f t="shared" si="5"/>
        <v>Extremo</v>
      </c>
      <c r="M18" s="105" t="str">
        <f t="shared" si="0"/>
        <v>Requiere Plan de Acción</v>
      </c>
      <c r="N18" s="105" t="str">
        <f t="shared" si="1"/>
        <v>Reducir_mitigar_Transferir_Evitar</v>
      </c>
      <c r="O18" s="232" t="s">
        <v>274</v>
      </c>
      <c r="P18" s="105" t="str">
        <f t="shared" si="2"/>
        <v>Reducir_Mitigar</v>
      </c>
      <c r="Q18" s="232" t="s">
        <v>328</v>
      </c>
      <c r="R18" s="232" t="s">
        <v>329</v>
      </c>
      <c r="S18" s="507">
        <v>45658</v>
      </c>
      <c r="T18" s="507">
        <v>46022</v>
      </c>
      <c r="U18" s="232"/>
      <c r="V18" s="232"/>
      <c r="W18" s="232"/>
      <c r="X18" s="232" t="s">
        <v>408</v>
      </c>
      <c r="Y18" s="232" t="s">
        <v>396</v>
      </c>
      <c r="Z18" s="232" t="s">
        <v>146</v>
      </c>
      <c r="AA18" s="343">
        <v>0.56000000000000005</v>
      </c>
      <c r="AB18" s="107"/>
      <c r="AE18" s="126"/>
      <c r="AF18" s="112" t="s">
        <v>5</v>
      </c>
      <c r="AG18" s="100" t="s">
        <v>276</v>
      </c>
      <c r="AH18" s="100" t="s">
        <v>175</v>
      </c>
      <c r="AI18" s="126"/>
      <c r="AJ18" s="336" t="s">
        <v>130</v>
      </c>
      <c r="AK18" s="126"/>
      <c r="AL18" s="126"/>
      <c r="AM18" s="126"/>
      <c r="AN18" s="126"/>
      <c r="AO18" s="103"/>
      <c r="AP18" s="103"/>
      <c r="AQ18" s="127"/>
      <c r="AR18" s="127"/>
      <c r="AS18" s="127"/>
      <c r="AT18" s="127"/>
      <c r="AU18" s="127"/>
      <c r="AV18" s="127"/>
      <c r="AW18" s="103"/>
      <c r="AX18" s="103"/>
    </row>
    <row r="19" spans="1:50" ht="114.75" x14ac:dyDescent="0.2">
      <c r="A19" s="104" t="str">
        <f>'2 CONTEXTO E IDENTIFICACIÓN'!A19</f>
        <v>R11</v>
      </c>
      <c r="B19" s="105" t="str">
        <f>+'2 CONTEXTO E IDENTIFICACIÓN'!F19</f>
        <v>Posibilidad de pérdida reputacional por deterioro, daño o perdida de historias laborales debido a la falta de seguridad en la custodia de estas</v>
      </c>
      <c r="C19" s="141">
        <f>+'3 PROBABIL E IMPACTO INHERENTE'!E19</f>
        <v>0.4</v>
      </c>
      <c r="D19" s="141">
        <f>+'3 PROBABIL E IMPACTO INHERENTE'!M19</f>
        <v>0.2</v>
      </c>
      <c r="E19" s="136" t="str">
        <f>+'4 MAPA CALOR INHERENTE'!C19</f>
        <v>Baja</v>
      </c>
      <c r="F19" s="136" t="str">
        <f>+'4 MAPA CALOR INHERENTE'!D19</f>
        <v>Leve</v>
      </c>
      <c r="G19" s="105" t="str">
        <f>+'4 MAPA CALOR INHERENTE'!E19</f>
        <v>Bajo</v>
      </c>
      <c r="H19" s="135">
        <f>+'5 VALORACIÓN DEL CONTROL'!S51</f>
        <v>0.24</v>
      </c>
      <c r="I19" s="106">
        <f>+'5 VALORACIÓN DEL CONTROL'!T51</f>
        <v>0.2</v>
      </c>
      <c r="J19" s="136" t="str">
        <f t="shared" si="3"/>
        <v>Baja</v>
      </c>
      <c r="K19" s="136" t="str">
        <f t="shared" si="4"/>
        <v>Leve</v>
      </c>
      <c r="L19" s="105" t="str">
        <f t="shared" si="5"/>
        <v>Bajo</v>
      </c>
      <c r="M19" s="105" t="str">
        <f t="shared" si="0"/>
        <v>No requiere Plan de Acción</v>
      </c>
      <c r="N19" s="105" t="str">
        <f t="shared" si="1"/>
        <v>Aceptar</v>
      </c>
      <c r="O19" s="232" t="s">
        <v>274</v>
      </c>
      <c r="P19" s="105" t="str">
        <f t="shared" si="2"/>
        <v>Aceptar</v>
      </c>
      <c r="Q19" s="232" t="s">
        <v>333</v>
      </c>
      <c r="R19" s="232" t="s">
        <v>329</v>
      </c>
      <c r="S19" s="507">
        <v>45658</v>
      </c>
      <c r="T19" s="507">
        <v>46022</v>
      </c>
      <c r="U19" s="232"/>
      <c r="V19" s="232"/>
      <c r="W19" s="232"/>
      <c r="X19" s="232" t="s">
        <v>387</v>
      </c>
      <c r="Y19" s="232" t="s">
        <v>377</v>
      </c>
      <c r="Z19" s="232" t="s">
        <v>144</v>
      </c>
      <c r="AA19" s="342">
        <v>0</v>
      </c>
      <c r="AB19" s="107"/>
      <c r="AE19" s="126"/>
      <c r="AF19" s="116" t="s">
        <v>86</v>
      </c>
      <c r="AG19" s="100" t="s">
        <v>129</v>
      </c>
      <c r="AH19" s="100" t="s">
        <v>176</v>
      </c>
      <c r="AM19" s="126"/>
      <c r="AN19" s="126"/>
      <c r="AO19" s="103"/>
      <c r="AP19" s="103"/>
      <c r="AQ19" s="103"/>
      <c r="AR19" s="111"/>
      <c r="AS19" s="111"/>
      <c r="AT19" s="111"/>
      <c r="AU19" s="111"/>
      <c r="AV19" s="111"/>
      <c r="AW19" s="103"/>
      <c r="AX19" s="103"/>
    </row>
    <row r="20" spans="1:50" ht="192.75" customHeight="1" x14ac:dyDescent="0.2">
      <c r="A20" s="104" t="str">
        <f>'2 CONTEXTO E IDENTIFICACIÓN'!A20</f>
        <v>R12</v>
      </c>
      <c r="B20" s="105" t="str">
        <f>+'2 CONTEXTO E IDENTIFICACIÓN'!F20</f>
        <v xml:space="preserve">Posibilidad de pérdida reputacional por la no respuesta o extemporaneidad  en la contestación de las PQRS debido a la falta de cultura organizacional de mejora y debilidades en el seguimiento y control de estas </v>
      </c>
      <c r="C20" s="141">
        <f>+'3 PROBABIL E IMPACTO INHERENTE'!E20</f>
        <v>0.6</v>
      </c>
      <c r="D20" s="141">
        <f>+'3 PROBABIL E IMPACTO INHERENTE'!M20</f>
        <v>0.8</v>
      </c>
      <c r="E20" s="136" t="str">
        <f>+'4 MAPA CALOR INHERENTE'!C20</f>
        <v>Media</v>
      </c>
      <c r="F20" s="136" t="str">
        <f>+'4 MAPA CALOR INHERENTE'!D20</f>
        <v>Mayor</v>
      </c>
      <c r="G20" s="105" t="str">
        <f>+'4 MAPA CALOR INHERENTE'!E20</f>
        <v>Alto</v>
      </c>
      <c r="H20" s="135">
        <f>+'5 VALORACIÓN DEL CONTROL'!S55</f>
        <v>0.36</v>
      </c>
      <c r="I20" s="106">
        <f>+'5 VALORACIÓN DEL CONTROL'!T55</f>
        <v>0.8</v>
      </c>
      <c r="J20" s="136" t="str">
        <f t="shared" si="3"/>
        <v>Baja</v>
      </c>
      <c r="K20" s="136" t="str">
        <f t="shared" si="4"/>
        <v>Mayor</v>
      </c>
      <c r="L20" s="105" t="str">
        <f t="shared" si="5"/>
        <v>Alto</v>
      </c>
      <c r="M20" s="105" t="str">
        <f t="shared" si="0"/>
        <v>Requiere Plan de Acción</v>
      </c>
      <c r="N20" s="105" t="str">
        <f t="shared" si="1"/>
        <v>Reducir_mitigar_Transferir_Evitar</v>
      </c>
      <c r="O20" s="232" t="s">
        <v>274</v>
      </c>
      <c r="P20" s="105" t="str">
        <f t="shared" si="2"/>
        <v>Reducir_Mitigar</v>
      </c>
      <c r="Q20" s="232" t="s">
        <v>379</v>
      </c>
      <c r="R20" s="232" t="s">
        <v>378</v>
      </c>
      <c r="S20" s="507">
        <v>45658</v>
      </c>
      <c r="T20" s="507">
        <v>46022</v>
      </c>
      <c r="U20" s="232"/>
      <c r="V20" s="232"/>
      <c r="W20" s="232"/>
      <c r="X20" s="232" t="s">
        <v>388</v>
      </c>
      <c r="Y20" s="232" t="s">
        <v>394</v>
      </c>
      <c r="Z20" s="232" t="s">
        <v>145</v>
      </c>
      <c r="AA20" s="342">
        <v>1</v>
      </c>
      <c r="AB20" s="107"/>
      <c r="AC20" s="128"/>
      <c r="AD20" s="128"/>
      <c r="AE20" s="126"/>
      <c r="AF20" s="208"/>
      <c r="AM20" s="126"/>
      <c r="AN20" s="126"/>
      <c r="AO20" s="103"/>
      <c r="AP20" s="103"/>
      <c r="AQ20" s="103"/>
      <c r="AR20" s="111"/>
      <c r="AS20" s="111"/>
      <c r="AT20" s="111"/>
      <c r="AU20" s="111"/>
      <c r="AV20" s="111"/>
      <c r="AW20" s="103"/>
      <c r="AX20" s="103"/>
    </row>
    <row r="21" spans="1:50" ht="89.25" x14ac:dyDescent="0.2">
      <c r="A21" s="104" t="str">
        <f>'2 CONTEXTO E IDENTIFICACIÓN'!A21</f>
        <v>R13</v>
      </c>
      <c r="B21" s="105" t="str">
        <f>+'2 CONTEXTO E IDENTIFICACIÓN'!F21</f>
        <v>Posibilidad de pérdida reputacional por la entrega de información reservada e historias clínicas a personas no autorizadas debido a incumplimiento de la política de seguridad de la información</v>
      </c>
      <c r="C21" s="141">
        <f>+'3 PROBABIL E IMPACTO INHERENTE'!E21</f>
        <v>0.6</v>
      </c>
      <c r="D21" s="141">
        <f>+'3 PROBABIL E IMPACTO INHERENTE'!M21</f>
        <v>0.8</v>
      </c>
      <c r="E21" s="136" t="str">
        <f>+'4 MAPA CALOR INHERENTE'!C21</f>
        <v>Media</v>
      </c>
      <c r="F21" s="136" t="str">
        <f>+'4 MAPA CALOR INHERENTE'!D21</f>
        <v>Mayor</v>
      </c>
      <c r="G21" s="105" t="str">
        <f>+'4 MAPA CALOR INHERENTE'!E21</f>
        <v>Alto</v>
      </c>
      <c r="H21" s="135">
        <f>+'5 VALORACIÓN DEL CONTROL'!S59</f>
        <v>0.36</v>
      </c>
      <c r="I21" s="106">
        <f>+'5 VALORACIÓN DEL CONTROL'!T59</f>
        <v>0.8</v>
      </c>
      <c r="J21" s="136" t="str">
        <f t="shared" si="3"/>
        <v>Baja</v>
      </c>
      <c r="K21" s="136" t="str">
        <f t="shared" si="4"/>
        <v>Mayor</v>
      </c>
      <c r="L21" s="105" t="str">
        <f t="shared" si="5"/>
        <v>Alto</v>
      </c>
      <c r="M21" s="105" t="str">
        <f t="shared" si="0"/>
        <v>Requiere Plan de Acción</v>
      </c>
      <c r="N21" s="105" t="str">
        <f t="shared" si="1"/>
        <v>Reducir_mitigar_Transferir_Evitar</v>
      </c>
      <c r="O21" s="232" t="s">
        <v>274</v>
      </c>
      <c r="P21" s="105" t="str">
        <f t="shared" si="2"/>
        <v>Reducir_Mitigar</v>
      </c>
      <c r="Q21" s="232" t="s">
        <v>380</v>
      </c>
      <c r="R21" s="232" t="s">
        <v>381</v>
      </c>
      <c r="S21" s="507">
        <v>45748</v>
      </c>
      <c r="T21" s="507">
        <v>46022</v>
      </c>
      <c r="U21" s="232"/>
      <c r="V21" s="232"/>
      <c r="W21" s="232"/>
      <c r="X21" s="232" t="s">
        <v>389</v>
      </c>
      <c r="Y21" s="232" t="s">
        <v>409</v>
      </c>
      <c r="Z21" s="232" t="s">
        <v>145</v>
      </c>
      <c r="AA21" s="342">
        <v>1</v>
      </c>
      <c r="AB21" s="107"/>
      <c r="AC21" s="128"/>
      <c r="AD21" s="128"/>
      <c r="AE21" s="129"/>
      <c r="AM21" s="126"/>
      <c r="AN21" s="126"/>
      <c r="AO21" s="103"/>
      <c r="AP21" s="124"/>
      <c r="AQ21" s="124"/>
      <c r="AR21" s="124"/>
      <c r="AS21" s="124"/>
      <c r="AT21" s="124"/>
      <c r="AU21" s="124"/>
      <c r="AV21" s="111"/>
      <c r="AW21" s="103"/>
      <c r="AX21" s="103"/>
    </row>
    <row r="22" spans="1:50" x14ac:dyDescent="0.2">
      <c r="A22" s="104" t="str">
        <f>'2 CONTEXTO E IDENTIFICACIÓN'!A22</f>
        <v>R14</v>
      </c>
      <c r="B22" s="105" t="str">
        <f>+'2 CONTEXTO E IDENTIFICACIÓN'!F22</f>
        <v xml:space="preserve">  </v>
      </c>
      <c r="C22" s="141" t="str">
        <f>+'3 PROBABIL E IMPACTO INHERENTE'!E22</f>
        <v/>
      </c>
      <c r="D22" s="141" t="str">
        <f>+'3 PROBABIL E IMPACTO INHERENTE'!M22</f>
        <v/>
      </c>
      <c r="E22" s="136" t="str">
        <f>+'4 MAPA CALOR INHERENTE'!C22</f>
        <v/>
      </c>
      <c r="F22" s="136" t="str">
        <f>+'4 MAPA CALOR INHERENTE'!D22</f>
        <v/>
      </c>
      <c r="G22" s="105" t="str">
        <f>+'4 MAPA CALOR INHERENTE'!E22</f>
        <v/>
      </c>
      <c r="H22" s="135" t="str">
        <f>+'5 VALORACIÓN DEL CONTROL'!S63</f>
        <v/>
      </c>
      <c r="I22" s="106" t="str">
        <f>+'5 VALORACIÓN DEL CONTROL'!T63</f>
        <v/>
      </c>
      <c r="J22" s="136" t="str">
        <f t="shared" si="3"/>
        <v/>
      </c>
      <c r="K22" s="136" t="str">
        <f t="shared" si="4"/>
        <v/>
      </c>
      <c r="L22" s="105" t="str">
        <f t="shared" si="5"/>
        <v/>
      </c>
      <c r="M22" s="105" t="str">
        <f t="shared" si="0"/>
        <v/>
      </c>
      <c r="N22" s="105" t="str">
        <f t="shared" si="1"/>
        <v/>
      </c>
      <c r="O22" s="232"/>
      <c r="P22" s="105" t="str">
        <f t="shared" si="2"/>
        <v/>
      </c>
      <c r="Q22" s="232"/>
      <c r="R22" s="232"/>
      <c r="S22" s="507"/>
      <c r="T22" s="507"/>
      <c r="U22" s="232"/>
      <c r="V22" s="232"/>
      <c r="W22" s="232"/>
      <c r="X22" s="232"/>
      <c r="Y22" s="232"/>
      <c r="Z22" s="232"/>
      <c r="AA22" s="344">
        <f>AVERAGE(AA9:AA21)</f>
        <v>0.8123076923076924</v>
      </c>
      <c r="AB22" s="107"/>
      <c r="AC22" s="128"/>
      <c r="AD22" s="128"/>
      <c r="AO22" s="103"/>
      <c r="AP22" s="130"/>
      <c r="AQ22" s="130"/>
      <c r="AR22" s="130"/>
      <c r="AS22" s="130"/>
      <c r="AT22" s="130"/>
      <c r="AU22" s="130"/>
      <c r="AV22" s="111"/>
      <c r="AW22" s="103"/>
      <c r="AX22" s="103"/>
    </row>
    <row r="23" spans="1:50" x14ac:dyDescent="0.2">
      <c r="A23" s="104" t="str">
        <f>'2 CONTEXTO E IDENTIFICACIÓN'!A23</f>
        <v>R15</v>
      </c>
      <c r="B23" s="105" t="str">
        <f>+'2 CONTEXTO E IDENTIFICACIÓN'!F23</f>
        <v xml:space="preserve">  </v>
      </c>
      <c r="C23" s="141" t="str">
        <f>+'3 PROBABIL E IMPACTO INHERENTE'!E23</f>
        <v/>
      </c>
      <c r="D23" s="141" t="str">
        <f>+'3 PROBABIL E IMPACTO INHERENTE'!M23</f>
        <v/>
      </c>
      <c r="E23" s="136" t="str">
        <f>+'4 MAPA CALOR INHERENTE'!C23</f>
        <v/>
      </c>
      <c r="F23" s="136" t="str">
        <f>+'4 MAPA CALOR INHERENTE'!D23</f>
        <v/>
      </c>
      <c r="G23" s="105" t="str">
        <f>+'4 MAPA CALOR INHERENTE'!E23</f>
        <v/>
      </c>
      <c r="H23" s="135" t="str">
        <f>+'5 VALORACIÓN DEL CONTROL'!S67</f>
        <v/>
      </c>
      <c r="I23" s="106" t="str">
        <f>+'5 VALORACIÓN DEL CONTROL'!T67</f>
        <v/>
      </c>
      <c r="J23" s="136" t="str">
        <f t="shared" si="3"/>
        <v/>
      </c>
      <c r="K23" s="136" t="str">
        <f t="shared" si="4"/>
        <v/>
      </c>
      <c r="L23" s="105" t="str">
        <f t="shared" si="5"/>
        <v/>
      </c>
      <c r="M23" s="105" t="str">
        <f t="shared" si="0"/>
        <v/>
      </c>
      <c r="N23" s="105" t="str">
        <f t="shared" si="1"/>
        <v/>
      </c>
      <c r="O23" s="232"/>
      <c r="P23" s="105" t="str">
        <f t="shared" si="2"/>
        <v/>
      </c>
      <c r="Q23" s="232"/>
      <c r="R23" s="232"/>
      <c r="S23" s="507"/>
      <c r="T23" s="507"/>
      <c r="U23" s="232"/>
      <c r="V23" s="232"/>
      <c r="W23" s="232"/>
      <c r="X23" s="232"/>
      <c r="Y23" s="232"/>
      <c r="Z23" s="232"/>
      <c r="AA23" s="107"/>
      <c r="AB23" s="107"/>
      <c r="AC23" s="128"/>
      <c r="AD23" s="128"/>
      <c r="AO23" s="103"/>
      <c r="AP23" s="124"/>
      <c r="AQ23" s="124"/>
      <c r="AR23" s="124"/>
      <c r="AS23" s="124"/>
      <c r="AT23" s="124"/>
      <c r="AU23" s="124"/>
      <c r="AV23" s="111"/>
      <c r="AW23" s="103"/>
      <c r="AX23" s="103"/>
    </row>
    <row r="24" spans="1:50" x14ac:dyDescent="0.2">
      <c r="A24" s="104" t="str">
        <f>'2 CONTEXTO E IDENTIFICACIÓN'!A24</f>
        <v>R16</v>
      </c>
      <c r="B24" s="105" t="str">
        <f>+'2 CONTEXTO E IDENTIFICACIÓN'!F24</f>
        <v xml:space="preserve">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CONTROL'!S71</f>
        <v/>
      </c>
      <c r="I24" s="106" t="str">
        <f>+'5 VALORACIÓN DEL CONTROL'!T71</f>
        <v/>
      </c>
      <c r="J24" s="136" t="str">
        <f t="shared" si="3"/>
        <v/>
      </c>
      <c r="K24" s="136" t="str">
        <f t="shared" si="4"/>
        <v/>
      </c>
      <c r="L24" s="105" t="str">
        <f t="shared" si="5"/>
        <v/>
      </c>
      <c r="M24" s="105" t="str">
        <f t="shared" si="0"/>
        <v/>
      </c>
      <c r="N24" s="105" t="str">
        <f t="shared" si="1"/>
        <v/>
      </c>
      <c r="O24" s="232"/>
      <c r="P24" s="105" t="str">
        <f t="shared" si="2"/>
        <v/>
      </c>
      <c r="Q24" s="232"/>
      <c r="R24" s="232"/>
      <c r="S24" s="507"/>
      <c r="T24" s="507"/>
      <c r="U24" s="232"/>
      <c r="V24" s="232"/>
      <c r="W24" s="232"/>
      <c r="X24" s="232"/>
      <c r="Y24" s="232"/>
      <c r="Z24" s="232"/>
      <c r="AA24" s="107"/>
      <c r="AB24" s="107"/>
      <c r="AO24" s="103"/>
      <c r="AP24" s="124"/>
      <c r="AQ24" s="124"/>
      <c r="AR24" s="124"/>
      <c r="AS24" s="124"/>
      <c r="AT24" s="124"/>
      <c r="AU24" s="124"/>
      <c r="AV24" s="111"/>
      <c r="AW24" s="103"/>
      <c r="AX24" s="103"/>
    </row>
    <row r="25" spans="1:50" x14ac:dyDescent="0.25">
      <c r="A25" s="104" t="str">
        <f>'2 CONTEXTO E IDENTIFICACIÓN'!A25</f>
        <v>R17</v>
      </c>
      <c r="B25" s="105" t="str">
        <f>+'2 CONTEXTO E IDENTIFICACIÓN'!F25</f>
        <v xml:space="preserve">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CONTROL'!S75</f>
        <v/>
      </c>
      <c r="I25" s="106" t="str">
        <f>+'5 VALORACIÓN DEL CONTROL'!T75</f>
        <v/>
      </c>
      <c r="J25" s="136" t="str">
        <f t="shared" si="3"/>
        <v/>
      </c>
      <c r="K25" s="136" t="str">
        <f t="shared" si="4"/>
        <v/>
      </c>
      <c r="L25" s="105" t="str">
        <f t="shared" si="5"/>
        <v/>
      </c>
      <c r="M25" s="105" t="str">
        <f t="shared" si="0"/>
        <v/>
      </c>
      <c r="N25" s="105" t="str">
        <f t="shared" si="1"/>
        <v/>
      </c>
      <c r="O25" s="232"/>
      <c r="P25" s="105" t="str">
        <f t="shared" si="2"/>
        <v/>
      </c>
      <c r="Q25" s="232"/>
      <c r="R25" s="232"/>
      <c r="S25" s="507"/>
      <c r="T25" s="507"/>
      <c r="U25" s="232"/>
      <c r="V25" s="232"/>
      <c r="W25" s="232"/>
      <c r="X25" s="232"/>
      <c r="Y25" s="232"/>
      <c r="Z25" s="232"/>
      <c r="AA25" s="107"/>
      <c r="AB25" s="107"/>
    </row>
    <row r="26" spans="1:50" x14ac:dyDescent="0.25">
      <c r="A26" s="104" t="str">
        <f>'2 CONTEXTO E IDENTIFICACIÓN'!A26</f>
        <v>R18</v>
      </c>
      <c r="B26" s="105" t="str">
        <f>+'2 CONTEXTO E IDENTIFICACIÓN'!F26</f>
        <v xml:space="preserve">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CONTROL'!S79</f>
        <v/>
      </c>
      <c r="I26" s="106" t="str">
        <f>+'5 VALORACIÓN DEL CONTROL'!T79</f>
        <v/>
      </c>
      <c r="J26" s="136" t="str">
        <f t="shared" si="3"/>
        <v/>
      </c>
      <c r="K26" s="136" t="str">
        <f t="shared" si="4"/>
        <v/>
      </c>
      <c r="L26" s="105" t="str">
        <f t="shared" si="5"/>
        <v/>
      </c>
      <c r="M26" s="105" t="str">
        <f t="shared" si="0"/>
        <v/>
      </c>
      <c r="N26" s="105" t="str">
        <f t="shared" si="1"/>
        <v/>
      </c>
      <c r="O26" s="232"/>
      <c r="P26" s="105" t="str">
        <f t="shared" si="2"/>
        <v/>
      </c>
      <c r="Q26" s="232"/>
      <c r="R26" s="232"/>
      <c r="S26" s="507"/>
      <c r="T26" s="507"/>
      <c r="U26" s="232"/>
      <c r="V26" s="232"/>
      <c r="W26" s="232"/>
      <c r="X26" s="232"/>
      <c r="Y26" s="232"/>
      <c r="Z26" s="232"/>
      <c r="AA26" s="107"/>
      <c r="AB26" s="107"/>
    </row>
    <row r="27" spans="1:50" x14ac:dyDescent="0.25">
      <c r="A27" s="104" t="str">
        <f>'2 CONTEXTO E IDENTIFICACIÓN'!A27</f>
        <v>R19</v>
      </c>
      <c r="B27" s="105" t="str">
        <f>+'2 CONTEXTO E IDENTIFICACIÓN'!F27</f>
        <v xml:space="preserve">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CONTROL'!S83</f>
        <v/>
      </c>
      <c r="I27" s="106" t="str">
        <f>+'5 VALORACIÓN DEL CONTROL'!T83</f>
        <v/>
      </c>
      <c r="J27" s="136" t="str">
        <f t="shared" si="3"/>
        <v/>
      </c>
      <c r="K27" s="136" t="str">
        <f t="shared" si="4"/>
        <v/>
      </c>
      <c r="L27" s="105" t="str">
        <f t="shared" si="5"/>
        <v/>
      </c>
      <c r="M27" s="105" t="str">
        <f t="shared" si="0"/>
        <v/>
      </c>
      <c r="N27" s="105" t="str">
        <f t="shared" si="1"/>
        <v/>
      </c>
      <c r="O27" s="232"/>
      <c r="P27" s="105" t="str">
        <f t="shared" si="2"/>
        <v/>
      </c>
      <c r="Q27" s="232"/>
      <c r="R27" s="232"/>
      <c r="S27" s="507"/>
      <c r="T27" s="507"/>
      <c r="U27" s="232"/>
      <c r="V27" s="232"/>
      <c r="W27" s="232"/>
      <c r="X27" s="232"/>
      <c r="Y27" s="232"/>
      <c r="Z27" s="232"/>
      <c r="AA27" s="107"/>
      <c r="AB27" s="107"/>
    </row>
    <row r="28" spans="1:50" ht="43.5" customHeight="1" x14ac:dyDescent="0.25">
      <c r="A28" s="104" t="str">
        <f>'2 CONTEXTO E IDENTIFICACIÓN'!A28</f>
        <v>R20</v>
      </c>
      <c r="B28" s="105" t="str">
        <f>+'2 CONTEXTO E IDENTIFICACIÓN'!F28</f>
        <v xml:space="preserve">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CONTROL'!S87</f>
        <v/>
      </c>
      <c r="I28" s="106" t="str">
        <f>+'5 VALORACIÓN DEL CONTROL'!T87</f>
        <v/>
      </c>
      <c r="J28" s="136" t="str">
        <f t="shared" si="3"/>
        <v/>
      </c>
      <c r="K28" s="136" t="str">
        <f t="shared" si="4"/>
        <v/>
      </c>
      <c r="L28" s="105" t="str">
        <f t="shared" si="5"/>
        <v/>
      </c>
      <c r="M28" s="105" t="str">
        <f t="shared" si="0"/>
        <v/>
      </c>
      <c r="N28" s="105" t="str">
        <f t="shared" si="1"/>
        <v/>
      </c>
      <c r="O28" s="232"/>
      <c r="P28" s="105" t="str">
        <f t="shared" si="2"/>
        <v/>
      </c>
      <c r="Q28" s="232"/>
      <c r="R28" s="232"/>
      <c r="S28" s="507"/>
      <c r="T28" s="507"/>
      <c r="U28" s="232"/>
      <c r="V28" s="232"/>
      <c r="W28" s="232"/>
      <c r="X28" s="232"/>
      <c r="Y28" s="232"/>
      <c r="Z28" s="232"/>
      <c r="AA28" s="107"/>
      <c r="AB28" s="107"/>
    </row>
    <row r="29" spans="1:50" ht="14.45" customHeight="1" x14ac:dyDescent="0.25">
      <c r="B29" s="87"/>
      <c r="C29" s="87"/>
      <c r="D29" s="87"/>
      <c r="G29" s="87"/>
      <c r="I29" s="87"/>
      <c r="L29" s="87"/>
      <c r="M29" s="87"/>
      <c r="N29" s="87"/>
      <c r="O29" s="87"/>
      <c r="P29" s="87"/>
      <c r="Q29" s="87"/>
      <c r="R29" s="87"/>
      <c r="U29" s="87"/>
      <c r="V29" s="87"/>
      <c r="W29" s="87"/>
      <c r="X29" s="87"/>
      <c r="Y29" s="87"/>
      <c r="Z29" s="87"/>
      <c r="AA29" s="87"/>
      <c r="AB29" s="87"/>
      <c r="AM29" s="92"/>
      <c r="AN29" s="92"/>
      <c r="AO29" s="92"/>
      <c r="AP29" s="92"/>
      <c r="AQ29" s="92"/>
      <c r="AR29" s="87"/>
      <c r="AS29" s="87"/>
      <c r="AT29" s="87"/>
      <c r="AU29" s="87"/>
      <c r="AV29" s="87"/>
    </row>
    <row r="30" spans="1:50" ht="39" customHeight="1" x14ac:dyDescent="0.25">
      <c r="B30" s="87"/>
      <c r="C30" s="87"/>
      <c r="D30" s="87"/>
      <c r="G30" s="87"/>
      <c r="I30" s="87"/>
      <c r="L30" s="87"/>
      <c r="M30" s="87"/>
      <c r="N30" s="87"/>
      <c r="O30" s="87"/>
      <c r="P30" s="87"/>
      <c r="Q30" s="87"/>
      <c r="R30" s="87"/>
      <c r="U30" s="87"/>
      <c r="V30" s="87"/>
      <c r="W30" s="87"/>
      <c r="X30" s="87"/>
      <c r="Y30" s="87"/>
      <c r="Z30" s="87"/>
      <c r="AA30" s="87"/>
      <c r="AB30" s="87"/>
      <c r="AM30" s="92"/>
      <c r="AN30" s="92"/>
      <c r="AO30" s="92"/>
      <c r="AP30" s="92"/>
      <c r="AQ30" s="92"/>
      <c r="AR30" s="87"/>
      <c r="AS30" s="87"/>
      <c r="AT30" s="87"/>
      <c r="AU30" s="87"/>
      <c r="AV30" s="87"/>
    </row>
    <row r="31" spans="1:50" ht="19.5" customHeight="1" x14ac:dyDescent="0.25">
      <c r="B31" s="87"/>
      <c r="C31" s="87"/>
      <c r="D31" s="87"/>
      <c r="G31" s="87"/>
      <c r="I31" s="87"/>
      <c r="L31" s="87"/>
      <c r="M31" s="87"/>
      <c r="N31" s="87"/>
      <c r="O31" s="87"/>
      <c r="P31" s="87"/>
      <c r="Q31" s="87"/>
      <c r="R31" s="87"/>
      <c r="U31" s="87"/>
      <c r="V31" s="87"/>
      <c r="W31" s="87"/>
      <c r="X31" s="87"/>
      <c r="Y31" s="87"/>
      <c r="Z31" s="87"/>
      <c r="AA31" s="87"/>
      <c r="AB31" s="87"/>
      <c r="AM31" s="92"/>
      <c r="AN31" s="92"/>
      <c r="AO31" s="92"/>
      <c r="AP31" s="92"/>
      <c r="AQ31" s="92"/>
      <c r="AR31" s="87"/>
      <c r="AS31" s="87"/>
      <c r="AT31" s="87"/>
      <c r="AU31" s="87"/>
      <c r="AV31" s="87"/>
    </row>
    <row r="32" spans="1:50" ht="19.5" customHeight="1" x14ac:dyDescent="0.25">
      <c r="B32" s="87"/>
      <c r="C32" s="87"/>
      <c r="D32" s="87"/>
      <c r="G32" s="87"/>
      <c r="I32" s="87"/>
      <c r="L32" s="87"/>
      <c r="M32" s="87"/>
      <c r="N32" s="87"/>
      <c r="O32" s="87"/>
      <c r="P32" s="87"/>
      <c r="Q32" s="87"/>
      <c r="R32" s="87"/>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25">
      <c r="E33" s="137"/>
      <c r="F33" s="137"/>
      <c r="H33" s="92"/>
      <c r="J33" s="137"/>
      <c r="K33" s="137"/>
      <c r="S33" s="142"/>
      <c r="T33" s="142"/>
      <c r="AM33" s="92"/>
      <c r="AN33" s="92"/>
      <c r="AO33" s="92"/>
      <c r="AP33" s="92"/>
      <c r="AQ33" s="92"/>
    </row>
    <row r="34" spans="5:43" s="87" customFormat="1" ht="19.5" customHeight="1" x14ac:dyDescent="0.25">
      <c r="E34" s="137"/>
      <c r="F34" s="137"/>
      <c r="H34" s="92"/>
      <c r="J34" s="137"/>
      <c r="K34" s="137"/>
      <c r="S34" s="142"/>
      <c r="T34" s="142"/>
      <c r="AM34" s="92"/>
      <c r="AN34" s="92"/>
      <c r="AO34" s="92"/>
      <c r="AP34" s="92"/>
      <c r="AQ34" s="92"/>
    </row>
    <row r="35" spans="5:43" s="87" customFormat="1" ht="19.5" customHeight="1" x14ac:dyDescent="0.25">
      <c r="E35" s="137"/>
      <c r="F35" s="137"/>
      <c r="H35" s="92"/>
      <c r="J35" s="137"/>
      <c r="K35" s="137"/>
      <c r="S35" s="142"/>
      <c r="T35" s="142"/>
      <c r="AM35" s="92"/>
      <c r="AN35" s="92"/>
      <c r="AO35" s="92"/>
      <c r="AP35" s="92"/>
      <c r="AQ35" s="92"/>
    </row>
  </sheetData>
  <sheetProtection formatCells="0" formatColumns="0" formatRows="0" sort="0" autoFilter="0" pivotTables="0"/>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V3" sqref="V3"/>
    </sheetView>
  </sheetViews>
  <sheetFormatPr baseColWidth="10" defaultColWidth="10.85546875" defaultRowHeight="12.75" x14ac:dyDescent="0.2"/>
  <cols>
    <col min="1" max="1" width="32.140625" style="154" customWidth="1"/>
    <col min="2" max="2" width="38.42578125" style="154" bestFit="1" customWidth="1"/>
    <col min="3" max="3" width="21.7109375" style="154" customWidth="1"/>
    <col min="4" max="4" width="10.85546875" style="154"/>
    <col min="5" max="5" width="20.42578125" style="154" customWidth="1"/>
    <col min="6" max="6" width="16.42578125" style="154" customWidth="1"/>
    <col min="7" max="7" width="10.85546875" style="154"/>
    <col min="8" max="8" width="16" style="154" customWidth="1"/>
    <col min="9" max="9" width="21" style="154" customWidth="1"/>
    <col min="10" max="10" width="10.85546875" style="154"/>
    <col min="11" max="11" width="20.85546875" style="154" customWidth="1"/>
    <col min="12" max="12" width="10.85546875" style="154"/>
    <col min="13" max="13" width="21" style="154" customWidth="1"/>
    <col min="14" max="15" width="10.85546875" style="154"/>
    <col min="16" max="16" width="14.85546875" style="154" customWidth="1"/>
    <col min="17" max="17" width="10.85546875" style="154"/>
    <col min="18" max="18" width="16.42578125" style="154" customWidth="1"/>
    <col min="19" max="19" width="10.85546875" style="154"/>
    <col min="20" max="20" width="30.140625" style="154" customWidth="1"/>
    <col min="21" max="16384" width="10.85546875" style="154"/>
  </cols>
  <sheetData>
    <row r="1" spans="1:22" ht="25.5" customHeight="1" x14ac:dyDescent="0.2">
      <c r="A1" s="482" t="s">
        <v>277</v>
      </c>
      <c r="B1" s="482"/>
      <c r="E1" s="481" t="s">
        <v>135</v>
      </c>
      <c r="F1" s="481"/>
      <c r="G1" s="481"/>
      <c r="H1" s="481"/>
    </row>
    <row r="2" spans="1:22" ht="48.95" customHeight="1" x14ac:dyDescent="0.2">
      <c r="B2" s="169" t="s">
        <v>51</v>
      </c>
      <c r="C2" s="169"/>
      <c r="E2" s="480" t="s">
        <v>105</v>
      </c>
      <c r="F2" s="480"/>
      <c r="G2" s="480"/>
      <c r="H2" s="480"/>
      <c r="I2" s="480"/>
      <c r="K2" s="480" t="s">
        <v>96</v>
      </c>
      <c r="L2" s="480"/>
      <c r="M2" s="480"/>
      <c r="O2" s="480" t="s">
        <v>114</v>
      </c>
      <c r="P2" s="480"/>
      <c r="R2" s="155" t="s">
        <v>125</v>
      </c>
      <c r="T2" s="155" t="s">
        <v>152</v>
      </c>
      <c r="V2" s="95" t="s">
        <v>132</v>
      </c>
    </row>
    <row r="3" spans="1:22" ht="29.25" thickBot="1" x14ac:dyDescent="0.25">
      <c r="A3" s="156" t="s">
        <v>8</v>
      </c>
      <c r="B3" s="169" t="s">
        <v>8</v>
      </c>
      <c r="C3" s="169" t="s">
        <v>51</v>
      </c>
      <c r="E3" s="157" t="s">
        <v>90</v>
      </c>
      <c r="F3" s="157" t="s">
        <v>91</v>
      </c>
      <c r="H3" s="157" t="s">
        <v>92</v>
      </c>
      <c r="I3" s="157" t="s">
        <v>93</v>
      </c>
      <c r="K3" s="155" t="s">
        <v>97</v>
      </c>
      <c r="L3" s="155" t="s">
        <v>3</v>
      </c>
      <c r="M3" s="155" t="s">
        <v>102</v>
      </c>
      <c r="O3" s="161" t="s">
        <v>90</v>
      </c>
      <c r="P3" s="161" t="s">
        <v>200</v>
      </c>
      <c r="R3" s="156" t="s">
        <v>126</v>
      </c>
      <c r="T3" s="18" t="s">
        <v>139</v>
      </c>
      <c r="V3" s="72" t="s">
        <v>144</v>
      </c>
    </row>
    <row r="4" spans="1:22" ht="28.5" x14ac:dyDescent="0.2">
      <c r="A4" s="168" t="s">
        <v>156</v>
      </c>
      <c r="B4" s="171" t="s">
        <v>156</v>
      </c>
      <c r="C4" s="183" t="s">
        <v>136</v>
      </c>
      <c r="E4" s="156" t="s">
        <v>106</v>
      </c>
      <c r="F4" s="158">
        <v>0.25</v>
      </c>
      <c r="H4" s="156" t="s">
        <v>94</v>
      </c>
      <c r="I4" s="158">
        <v>0.25</v>
      </c>
      <c r="K4" s="156" t="s">
        <v>98</v>
      </c>
      <c r="L4" s="156" t="s">
        <v>100</v>
      </c>
      <c r="M4" s="156" t="s">
        <v>103</v>
      </c>
      <c r="O4" s="156" t="s">
        <v>106</v>
      </c>
      <c r="P4" s="207" t="s">
        <v>54</v>
      </c>
      <c r="R4" s="156" t="s">
        <v>127</v>
      </c>
      <c r="T4" s="18" t="s">
        <v>140</v>
      </c>
      <c r="V4" s="72" t="s">
        <v>146</v>
      </c>
    </row>
    <row r="5" spans="1:22" ht="29.25" thickBot="1" x14ac:dyDescent="0.25">
      <c r="A5" s="168" t="s">
        <v>157</v>
      </c>
      <c r="B5" s="175"/>
      <c r="C5" s="184"/>
      <c r="E5" s="156" t="s">
        <v>107</v>
      </c>
      <c r="F5" s="158">
        <v>0.15</v>
      </c>
      <c r="H5" s="156" t="s">
        <v>95</v>
      </c>
      <c r="I5" s="158">
        <v>0.15</v>
      </c>
      <c r="K5" s="156" t="s">
        <v>99</v>
      </c>
      <c r="L5" s="156" t="s">
        <v>101</v>
      </c>
      <c r="M5" s="156" t="s">
        <v>104</v>
      </c>
      <c r="O5" s="156" t="s">
        <v>107</v>
      </c>
      <c r="P5" s="207" t="s">
        <v>54</v>
      </c>
      <c r="R5" s="156" t="s">
        <v>128</v>
      </c>
      <c r="T5" s="18" t="s">
        <v>141</v>
      </c>
      <c r="V5" s="72" t="s">
        <v>145</v>
      </c>
    </row>
    <row r="6" spans="1:22" ht="28.5" x14ac:dyDescent="0.2">
      <c r="A6" s="168" t="s">
        <v>158</v>
      </c>
      <c r="B6" s="177" t="s">
        <v>157</v>
      </c>
      <c r="C6" s="185" t="s">
        <v>142</v>
      </c>
      <c r="E6" s="156" t="s">
        <v>108</v>
      </c>
      <c r="F6" s="158">
        <v>0.1</v>
      </c>
      <c r="H6" s="156"/>
      <c r="I6" s="156"/>
      <c r="K6" s="156"/>
      <c r="L6" s="156"/>
      <c r="M6" s="156"/>
      <c r="O6" s="156" t="s">
        <v>108</v>
      </c>
      <c r="P6" s="207" t="s">
        <v>87</v>
      </c>
      <c r="R6" s="156" t="s">
        <v>129</v>
      </c>
      <c r="T6" s="18" t="s">
        <v>263</v>
      </c>
      <c r="V6" s="156"/>
    </row>
    <row r="7" spans="1:22" ht="13.5" thickBot="1" x14ac:dyDescent="0.25">
      <c r="A7" s="168" t="s">
        <v>159</v>
      </c>
      <c r="B7" s="175"/>
      <c r="C7" s="184"/>
      <c r="E7" s="156"/>
      <c r="F7" s="158"/>
      <c r="O7" s="159"/>
      <c r="R7" s="156" t="s">
        <v>130</v>
      </c>
    </row>
    <row r="8" spans="1:22" x14ac:dyDescent="0.2">
      <c r="A8" s="168" t="s">
        <v>160</v>
      </c>
      <c r="B8" s="177" t="s">
        <v>158</v>
      </c>
      <c r="C8" s="185" t="s">
        <v>77</v>
      </c>
      <c r="R8" s="156"/>
    </row>
    <row r="9" spans="1:22" ht="26.25" thickBot="1" x14ac:dyDescent="0.25">
      <c r="A9" s="168" t="s">
        <v>161</v>
      </c>
      <c r="B9" s="179"/>
      <c r="C9" s="184"/>
    </row>
    <row r="10" spans="1:22" x14ac:dyDescent="0.2">
      <c r="A10" s="168" t="s">
        <v>162</v>
      </c>
      <c r="B10" s="177" t="s">
        <v>159</v>
      </c>
      <c r="C10" s="185" t="s">
        <v>137</v>
      </c>
    </row>
    <row r="11" spans="1:22" ht="14.1" customHeight="1" thickBot="1" x14ac:dyDescent="0.25">
      <c r="A11" s="170"/>
      <c r="B11" s="175"/>
      <c r="C11" s="184"/>
    </row>
    <row r="12" spans="1:22" ht="14.1" customHeight="1" x14ac:dyDescent="0.2">
      <c r="B12" s="177" t="s">
        <v>160</v>
      </c>
      <c r="C12" s="178" t="s">
        <v>136</v>
      </c>
    </row>
    <row r="13" spans="1:22" ht="14.1" customHeight="1" x14ac:dyDescent="0.2">
      <c r="A13" s="338" t="s">
        <v>279</v>
      </c>
      <c r="B13" s="174"/>
      <c r="C13" s="173" t="s">
        <v>142</v>
      </c>
    </row>
    <row r="14" spans="1:22" ht="14.1" customHeight="1" x14ac:dyDescent="0.2">
      <c r="A14" s="154" t="s">
        <v>280</v>
      </c>
      <c r="B14" s="172"/>
      <c r="C14" s="173" t="s">
        <v>77</v>
      </c>
    </row>
    <row r="15" spans="1:22" ht="14.1" customHeight="1" x14ac:dyDescent="0.2">
      <c r="A15" s="154" t="s">
        <v>281</v>
      </c>
      <c r="B15" s="172"/>
      <c r="C15" s="173" t="s">
        <v>137</v>
      </c>
    </row>
    <row r="16" spans="1:22" ht="14.1" customHeight="1" x14ac:dyDescent="0.2">
      <c r="B16" s="172"/>
      <c r="C16" s="173" t="s">
        <v>49</v>
      </c>
    </row>
    <row r="17" spans="1:6" ht="14.1" customHeight="1" thickBot="1" x14ac:dyDescent="0.25">
      <c r="B17" s="175"/>
      <c r="C17" s="176"/>
    </row>
    <row r="18" spans="1:6" ht="25.5" x14ac:dyDescent="0.2">
      <c r="B18" s="177" t="s">
        <v>161</v>
      </c>
      <c r="C18" s="178" t="s">
        <v>136</v>
      </c>
    </row>
    <row r="19" spans="1:6" ht="14.1" customHeight="1" x14ac:dyDescent="0.2">
      <c r="B19" s="172"/>
      <c r="C19" s="173" t="s">
        <v>142</v>
      </c>
    </row>
    <row r="20" spans="1:6" ht="14.1" customHeight="1" x14ac:dyDescent="0.2">
      <c r="B20" s="172"/>
      <c r="C20" s="173" t="s">
        <v>77</v>
      </c>
    </row>
    <row r="21" spans="1:6" ht="14.1" customHeight="1" x14ac:dyDescent="0.2">
      <c r="B21" s="172"/>
      <c r="C21" s="173" t="s">
        <v>137</v>
      </c>
    </row>
    <row r="22" spans="1:6" ht="14.1" customHeight="1" x14ac:dyDescent="0.2">
      <c r="B22" s="172"/>
      <c r="C22" s="173" t="s">
        <v>49</v>
      </c>
    </row>
    <row r="23" spans="1:6" ht="14.1" customHeight="1" thickBot="1" x14ac:dyDescent="0.25">
      <c r="B23" s="179"/>
      <c r="C23" s="180"/>
    </row>
    <row r="24" spans="1:6" ht="14.1" customHeight="1" x14ac:dyDescent="0.2">
      <c r="B24" s="177" t="s">
        <v>162</v>
      </c>
      <c r="C24" s="178" t="s">
        <v>49</v>
      </c>
    </row>
    <row r="25" spans="1:6" ht="14.1" customHeight="1" x14ac:dyDescent="0.2">
      <c r="B25" s="172"/>
      <c r="C25" s="173" t="s">
        <v>142</v>
      </c>
    </row>
    <row r="26" spans="1:6" ht="14.1" customHeight="1" thickBot="1" x14ac:dyDescent="0.25">
      <c r="B26" s="175"/>
      <c r="C26" s="176"/>
    </row>
    <row r="31" spans="1:6" x14ac:dyDescent="0.2">
      <c r="A31" s="338" t="s">
        <v>279</v>
      </c>
      <c r="B31" s="154" t="s">
        <v>291</v>
      </c>
      <c r="C31" s="154" t="s">
        <v>292</v>
      </c>
    </row>
    <row r="32" spans="1:6" ht="15" x14ac:dyDescent="0.25">
      <c r="A32" s="154" t="s">
        <v>280</v>
      </c>
      <c r="B32" s="18" t="s">
        <v>287</v>
      </c>
      <c r="C32" s="154" t="s">
        <v>290</v>
      </c>
      <c r="D32"/>
      <c r="E32"/>
      <c r="F32"/>
    </row>
    <row r="33" spans="1:7" ht="15" x14ac:dyDescent="0.25">
      <c r="B33" s="18" t="s">
        <v>288</v>
      </c>
      <c r="D33"/>
      <c r="E33"/>
      <c r="F33"/>
      <c r="G33"/>
    </row>
    <row r="34" spans="1:7" ht="28.5" x14ac:dyDescent="0.2">
      <c r="B34" s="18" t="s">
        <v>289</v>
      </c>
    </row>
    <row r="35" spans="1:7" x14ac:dyDescent="0.2">
      <c r="B35" s="154" t="s">
        <v>293</v>
      </c>
      <c r="C35" s="154" t="s">
        <v>294</v>
      </c>
    </row>
    <row r="36" spans="1:7" ht="30" x14ac:dyDescent="0.2">
      <c r="A36" s="154" t="s">
        <v>281</v>
      </c>
      <c r="B36" s="339" t="s">
        <v>282</v>
      </c>
      <c r="C36" s="154" t="s">
        <v>286</v>
      </c>
    </row>
    <row r="37" spans="1:7" ht="30" x14ac:dyDescent="0.2">
      <c r="B37" s="339" t="s">
        <v>283</v>
      </c>
    </row>
    <row r="38" spans="1:7" ht="30" x14ac:dyDescent="0.2">
      <c r="B38" s="339" t="s">
        <v>284</v>
      </c>
    </row>
    <row r="39" spans="1:7" ht="30" x14ac:dyDescent="0.2">
      <c r="B39" s="339" t="s">
        <v>285</v>
      </c>
    </row>
  </sheetData>
  <sheetProtection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21</vt:i4>
      </vt:variant>
    </vt:vector>
  </HeadingPairs>
  <TitlesOfParts>
    <vt:vector size="32"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CENTRO DE SALUD AMBALA</cp:lastModifiedBy>
  <cp:lastPrinted>2021-05-20T21:19:24Z</cp:lastPrinted>
  <dcterms:created xsi:type="dcterms:W3CDTF">2006-09-16T00:00:00Z</dcterms:created>
  <dcterms:modified xsi:type="dcterms:W3CDTF">2026-02-19T22:09:48Z</dcterms:modified>
</cp:coreProperties>
</file>